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fileSharing readOnlyRecommended="1"/>
  <workbookPr/>
  <mc:AlternateContent xmlns:mc="http://schemas.openxmlformats.org/markup-compatibility/2006">
    <mc:Choice Requires="x15">
      <x15ac:absPath xmlns:x15ac="http://schemas.microsoft.com/office/spreadsheetml/2010/11/ac" url="/Users/melissalopez/Downloads/"/>
    </mc:Choice>
  </mc:AlternateContent>
  <xr:revisionPtr revIDLastSave="0" documentId="13_ncr:1_{D399EA69-707B-8E4A-81A6-737B96108F8C}" xr6:coauthVersionLast="45" xr6:coauthVersionMax="45" xr10:uidLastSave="{00000000-0000-0000-0000-000000000000}"/>
  <bookViews>
    <workbookView xWindow="0" yWindow="460" windowWidth="29040" windowHeight="15840" tabRatio="903" firstSheet="19" activeTab="33" xr2:uid="{00000000-000D-0000-FFFF-FFFF00000000}"/>
  </bookViews>
  <sheets>
    <sheet name="COVER" sheetId="71" r:id="rId1"/>
    <sheet name="&gt;&gt;WMP Section 1" sheetId="73" r:id="rId2"/>
    <sheet name="&gt;&gt;WMP Section 2" sheetId="72" r:id="rId3"/>
    <sheet name="Table 1" sheetId="7" r:id="rId4"/>
    <sheet name="Table 2" sheetId="8" r:id="rId5"/>
    <sheet name="Table 3" sheetId="9" r:id="rId6"/>
    <sheet name="Table 4" sheetId="10" r:id="rId7"/>
    <sheet name="Table 5" sheetId="11" r:id="rId8"/>
    <sheet name="Table 6" sheetId="12" r:id="rId9"/>
    <sheet name="Table 7" sheetId="13" r:id="rId10"/>
    <sheet name="Table 8" sheetId="14" r:id="rId11"/>
    <sheet name="Table 9" sheetId="15" r:id="rId12"/>
    <sheet name="&gt;&gt;WMP Section 3" sheetId="63" r:id="rId13"/>
    <sheet name="Table 10" sheetId="16" r:id="rId14"/>
    <sheet name="Table 11" sheetId="17" r:id="rId15"/>
    <sheet name="Table 12" sheetId="18" r:id="rId16"/>
    <sheet name="Table 13" sheetId="19" r:id="rId17"/>
    <sheet name="Table 14" sheetId="20" r:id="rId18"/>
    <sheet name="Table 15" sheetId="21" r:id="rId19"/>
    <sheet name="Table 16" sheetId="22" r:id="rId20"/>
    <sheet name="Table 17" sheetId="23" r:id="rId21"/>
    <sheet name="Table 18" sheetId="24" r:id="rId22"/>
    <sheet name="&gt;&gt;WMP Section 4" sheetId="64" r:id="rId23"/>
    <sheet name="Table 19" sheetId="28" r:id="rId24"/>
    <sheet name="Table 20" sheetId="31" r:id="rId25"/>
    <sheet name="&gt;&gt;WMP Section 5" sheetId="65" r:id="rId26"/>
    <sheet name="Table 21" sheetId="35" r:id="rId27"/>
    <sheet name="Table 22" sheetId="37" r:id="rId28"/>
    <sheet name="Table 23" sheetId="39" r:id="rId29"/>
    <sheet name="Table 24" sheetId="41" r:id="rId30"/>
    <sheet name="Table 25" sheetId="43" r:id="rId31"/>
    <sheet name="Table 26" sheetId="45" r:id="rId32"/>
    <sheet name="Table 27" sheetId="47" r:id="rId33"/>
    <sheet name="Table 28" sheetId="49" r:id="rId34"/>
    <sheet name="Table 29" sheetId="51" r:id="rId35"/>
    <sheet name="Table 30" sheetId="53" r:id="rId36"/>
    <sheet name="Table 31" sheetId="57" r:id="rId37"/>
    <sheet name="&gt;&gt;WMP Section 6" sheetId="66" r:id="rId38"/>
    <sheet name="Attachment 4 (WMP Metrics)" sheetId="3" state="hidden" r:id="rId39"/>
  </sheets>
  <definedNames>
    <definedName name="_ftn1" localSheetId="13">'Table 10'!#REF!</definedName>
    <definedName name="_ftn1" localSheetId="11">'Table 9'!#REF!</definedName>
    <definedName name="_ftnref1" localSheetId="13">'Table 10'!$I$5</definedName>
    <definedName name="_ftnref1" localSheetId="11">'Table 9'!#REF!</definedName>
    <definedName name="_Ref26448914" localSheetId="3">'Table 1'!#REF!</definedName>
    <definedName name="_Ref26449033" localSheetId="19">'Table 16'!#REF!</definedName>
    <definedName name="_Ref26481376" localSheetId="20">'Table 17'!#REF!</definedName>
    <definedName name="_Toc26848132" localSheetId="4">'Table 2'!#REF!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45" l="1"/>
  <c r="D33" i="45" s="1"/>
  <c r="D32" i="45"/>
  <c r="E33" i="45"/>
  <c r="F33" i="45"/>
  <c r="F141" i="39"/>
  <c r="H75" i="39"/>
  <c r="G74" i="15" l="1"/>
  <c r="E7" i="8" l="1"/>
  <c r="G10" i="57" l="1"/>
  <c r="F10" i="57"/>
  <c r="E10" i="57"/>
  <c r="G5" i="57"/>
  <c r="F5" i="57"/>
  <c r="E5" i="57"/>
  <c r="F9" i="47"/>
  <c r="E9" i="47"/>
  <c r="D9" i="47"/>
  <c r="K28" i="45"/>
  <c r="D30" i="45"/>
  <c r="D29" i="45"/>
  <c r="D28" i="45"/>
  <c r="E21" i="45"/>
  <c r="D21" i="45"/>
  <c r="F20" i="45"/>
  <c r="F19" i="45"/>
  <c r="F18" i="45"/>
  <c r="F9" i="45"/>
  <c r="E9" i="45"/>
  <c r="E87" i="43"/>
  <c r="D87" i="43"/>
  <c r="F86" i="43"/>
  <c r="F85" i="43"/>
  <c r="F84" i="43"/>
  <c r="F15" i="43"/>
  <c r="D15" i="43"/>
  <c r="G69" i="41"/>
  <c r="F69" i="41"/>
  <c r="D69" i="41"/>
  <c r="H69" i="41" s="1"/>
  <c r="H68" i="41"/>
  <c r="H67" i="41"/>
  <c r="H66" i="41"/>
  <c r="G45" i="41"/>
  <c r="F45" i="41"/>
  <c r="E45" i="41"/>
  <c r="D45" i="41"/>
  <c r="H44" i="41"/>
  <c r="H43" i="41"/>
  <c r="H42" i="41"/>
  <c r="D40" i="41"/>
  <c r="H40" i="41" s="1"/>
  <c r="G26" i="41"/>
  <c r="H26" i="41" s="1"/>
  <c r="G25" i="41"/>
  <c r="H25" i="41" s="1"/>
  <c r="G24" i="41"/>
  <c r="H24" i="41" s="1"/>
  <c r="G23" i="41"/>
  <c r="H23" i="41" s="1"/>
  <c r="H22" i="41"/>
  <c r="G22" i="41"/>
  <c r="F135" i="39"/>
  <c r="E135" i="39"/>
  <c r="D135" i="39"/>
  <c r="F129" i="39"/>
  <c r="E129" i="39"/>
  <c r="D129" i="39"/>
  <c r="F123" i="39"/>
  <c r="E123" i="39"/>
  <c r="D123" i="39"/>
  <c r="F117" i="39"/>
  <c r="F111" i="39"/>
  <c r="E111" i="39"/>
  <c r="D111" i="39"/>
  <c r="G75" i="39"/>
  <c r="E75" i="39"/>
  <c r="D75" i="39"/>
  <c r="F57" i="39"/>
  <c r="E57" i="39"/>
  <c r="D57" i="39"/>
  <c r="E45" i="39"/>
  <c r="D45" i="39"/>
  <c r="E39" i="39"/>
  <c r="D39" i="39"/>
  <c r="F58" i="37"/>
  <c r="F46" i="37"/>
  <c r="F40" i="37"/>
  <c r="E40" i="37"/>
  <c r="D40" i="37" s="1"/>
  <c r="D39" i="37"/>
  <c r="D38" i="37"/>
  <c r="D37" i="37"/>
  <c r="F16" i="37"/>
  <c r="E16" i="37"/>
  <c r="D16" i="37"/>
  <c r="J20" i="17"/>
  <c r="J19" i="17"/>
  <c r="J18" i="17"/>
  <c r="J17" i="17"/>
  <c r="J16" i="17"/>
  <c r="J15" i="17"/>
  <c r="J14" i="17"/>
  <c r="J13" i="17"/>
  <c r="J12" i="17"/>
  <c r="J11" i="17"/>
  <c r="J10" i="17"/>
  <c r="I10" i="17"/>
  <c r="H10" i="17"/>
  <c r="G10" i="17"/>
  <c r="F10" i="17"/>
  <c r="E10" i="17"/>
  <c r="J9" i="17"/>
  <c r="J8" i="17"/>
  <c r="J7" i="17"/>
  <c r="J6" i="17"/>
  <c r="I5" i="17"/>
  <c r="H5" i="17"/>
  <c r="G5" i="17"/>
  <c r="F5" i="17"/>
  <c r="E5" i="17"/>
  <c r="H6" i="16"/>
  <c r="H5" i="16"/>
  <c r="I35" i="8"/>
  <c r="F30" i="8"/>
  <c r="H4" i="16"/>
  <c r="N4" i="14"/>
  <c r="M4" i="14"/>
  <c r="L4" i="14"/>
  <c r="K4" i="14"/>
  <c r="J4" i="14"/>
  <c r="Q11" i="12"/>
  <c r="P11" i="12"/>
  <c r="O11" i="12"/>
  <c r="N11" i="12"/>
  <c r="M11" i="12"/>
  <c r="L11" i="12"/>
  <c r="K11" i="12"/>
  <c r="J11" i="12"/>
  <c r="I11" i="12"/>
  <c r="H11" i="12"/>
  <c r="G11" i="12"/>
  <c r="F11" i="12"/>
  <c r="E11" i="12"/>
  <c r="D11" i="12"/>
  <c r="C11" i="12"/>
  <c r="R10" i="12"/>
  <c r="R9" i="12"/>
  <c r="R8" i="12"/>
  <c r="R7" i="12"/>
  <c r="R6" i="12"/>
  <c r="H42" i="8"/>
  <c r="G42" i="8"/>
  <c r="H40" i="8"/>
  <c r="G40" i="8"/>
  <c r="F40" i="8"/>
  <c r="H38" i="8"/>
  <c r="G38" i="8"/>
  <c r="H37" i="8"/>
  <c r="G37" i="8"/>
  <c r="E37" i="8"/>
  <c r="H36" i="8"/>
  <c r="G36" i="8"/>
  <c r="H35" i="8"/>
  <c r="G35" i="8"/>
  <c r="H30" i="8"/>
  <c r="G30" i="8"/>
  <c r="E30" i="8"/>
  <c r="H28" i="8"/>
  <c r="G28" i="8"/>
  <c r="H26" i="8"/>
  <c r="G26" i="8"/>
  <c r="F26" i="8"/>
  <c r="E26" i="8"/>
  <c r="H24" i="8"/>
  <c r="G24" i="8"/>
  <c r="G22" i="8"/>
  <c r="H19" i="8"/>
  <c r="G19" i="8"/>
  <c r="H16" i="8"/>
  <c r="G16" i="8"/>
  <c r="H14" i="8"/>
  <c r="G14" i="8"/>
  <c r="E14" i="8"/>
  <c r="H9" i="8"/>
  <c r="G9" i="8"/>
  <c r="I7" i="8"/>
  <c r="H7" i="8"/>
  <c r="G7" i="8"/>
  <c r="E22" i="8" l="1"/>
  <c r="E9" i="8"/>
  <c r="F24" i="8"/>
  <c r="E36" i="8"/>
  <c r="E19" i="8"/>
  <c r="E40" i="8"/>
  <c r="F21" i="45"/>
  <c r="F87" i="43"/>
  <c r="J5" i="17"/>
  <c r="E35" i="8"/>
  <c r="E42" i="8"/>
  <c r="H45" i="41"/>
  <c r="E16" i="8"/>
  <c r="E38" i="8"/>
  <c r="F42" i="8"/>
  <c r="E24" i="8"/>
  <c r="E28" i="8"/>
  <c r="O4" i="14"/>
  <c r="H7" i="16"/>
  <c r="G27" i="41"/>
  <c r="H27" i="41" s="1"/>
  <c r="I26" i="8"/>
  <c r="F16" i="8"/>
  <c r="I19" i="8"/>
  <c r="F36" i="8"/>
  <c r="I37" i="8"/>
  <c r="F7" i="8"/>
  <c r="I9" i="8"/>
  <c r="F28" i="8"/>
  <c r="I30" i="8"/>
  <c r="I42" i="8"/>
  <c r="F22" i="8"/>
  <c r="I24" i="8"/>
  <c r="F38" i="8"/>
  <c r="I40" i="8"/>
  <c r="F14" i="8"/>
  <c r="I16" i="8"/>
  <c r="F35" i="8"/>
  <c r="I36" i="8"/>
  <c r="I28" i="8"/>
  <c r="F19" i="8"/>
  <c r="I22" i="8"/>
  <c r="F37" i="8"/>
  <c r="I38" i="8"/>
  <c r="F9" i="8"/>
  <c r="I14" i="8"/>
</calcChain>
</file>

<file path=xl/sharedStrings.xml><?xml version="1.0" encoding="utf-8"?>
<sst xmlns="http://schemas.openxmlformats.org/spreadsheetml/2006/main" count="3444" uniqueCount="1172">
  <si>
    <t>Section 1 of the WMP narrative does not require reportable tables from Attachment 1.</t>
  </si>
  <si>
    <t>Please see BVES's 2020 Final Action Statement WMP for developed responses.</t>
  </si>
  <si>
    <t>This tab is informative only</t>
  </si>
  <si>
    <t>The following tabs correspond to Section 2 of the WMP Narrative</t>
  </si>
  <si>
    <t>Table 1: Recent performance on progress metrics, last 5 years</t>
  </si>
  <si>
    <t>#</t>
  </si>
  <si>
    <t>Progress metric name</t>
  </si>
  <si>
    <r>
      <t>Annual performance</t>
    </r>
    <r>
      <rPr>
        <b/>
        <vertAlign val="superscript"/>
        <sz val="11"/>
        <rFont val="Arial"/>
        <family val="2"/>
        <scheme val="minor"/>
      </rPr>
      <t>1</t>
    </r>
  </si>
  <si>
    <t>Unit(s)</t>
  </si>
  <si>
    <t>Comments</t>
  </si>
  <si>
    <t>Grid condition findings from inspection</t>
  </si>
  <si>
    <t>Findings per mile of circuit in HFTD</t>
  </si>
  <si>
    <t>Level  1</t>
  </si>
  <si>
    <t>N/A - no data available at this time</t>
  </si>
  <si>
    <t>Number of Level 1, 2, and 3 findings per mile of circuit in HFTD, and per total miles of circuit for each of the following inspection types:
1. Patrol inspections
2. Detailed inspections
3. Other inspection types</t>
  </si>
  <si>
    <t>Prior to 2017, inspection and other data which had been being maintained in a database system called Automated Line Patrol System (ALPS)  were migrated to a new database system called “Partner.”  While the old database has been archived and retained, data prior to 2017 is not readily available.  During that transition, all level 1, 2 or 3 deficiencies had either been corrected or were entered into the new Partner system for tracking and remediation.</t>
  </si>
  <si>
    <t>Level 2</t>
  </si>
  <si>
    <t>Level 3</t>
  </si>
  <si>
    <t>Findings per total circuit miles by inspection type</t>
  </si>
  <si>
    <t>Patrol Inspections</t>
  </si>
  <si>
    <r>
      <t>Detailed Inspections</t>
    </r>
    <r>
      <rPr>
        <vertAlign val="superscript"/>
        <sz val="10"/>
        <rFont val="Arial"/>
        <family val="2"/>
        <scheme val="minor"/>
      </rPr>
      <t>2</t>
    </r>
  </si>
  <si>
    <t>Other Inspection Types</t>
  </si>
  <si>
    <t>Vegetation clearance findings from inspection</t>
  </si>
  <si>
    <t>Percentage of right-of-way with noncompliant clearance based on applicable rules and regulations at the time of inspection, as a percentage of all right-of-way inspected</t>
  </si>
  <si>
    <t>2019 figure is from October to December. Unable to locate any data prior to October 2019 with the granularity needed to respond.</t>
  </si>
  <si>
    <t>Extent of grid modularization</t>
  </si>
  <si>
    <t>1. In HFTD</t>
  </si>
  <si>
    <t>Number of sectionalizing devices per circuit mile plus number of automated grid control equipment in:
     1. HFTD
     2. Non-HFTD</t>
  </si>
  <si>
    <t>Entire BVES service territory is in HTFD 2 or 3.</t>
  </si>
  <si>
    <t>2. In Non-HFTD</t>
  </si>
  <si>
    <t>N/A - BVES does not have any portions of its service territory in Non-HFTD</t>
  </si>
  <si>
    <t>Data collection and reporting</t>
  </si>
  <si>
    <t>Percent of data requested in SDR and WMP collected in initial submission</t>
  </si>
  <si>
    <t>Table 2: Recent performance on outcome metrics, last 5 years</t>
  </si>
  <si>
    <t>Metric type</t>
  </si>
  <si>
    <t>Outcome metric name</t>
  </si>
  <si>
    <t>Annual performance</t>
  </si>
  <si>
    <t>1. Near misses</t>
  </si>
  <si>
    <t>1.a.</t>
  </si>
  <si>
    <t xml:space="preserve">Number of all events (such as unplanned outages, faults, conventional blown fuses, etc.) that could result in ignition, by type according to utility-provided list (total) </t>
  </si>
  <si>
    <t>Number per year</t>
  </si>
  <si>
    <t>1.b.</t>
  </si>
  <si>
    <t xml:space="preserve">Number of all events (such as unplanned outages, faults, conventional blown fuses, etc.) that could result in ignition, by type according to utility-provided list (normalized) </t>
  </si>
  <si>
    <t>Number per RFW circuit mile day per year</t>
  </si>
  <si>
    <t>1.c.</t>
  </si>
  <si>
    <t>Number of wires down (total)</t>
  </si>
  <si>
    <t xml:space="preserve">Number of wires down per year </t>
  </si>
  <si>
    <t>1.d.</t>
  </si>
  <si>
    <t>Number of wires down (normalized)</t>
  </si>
  <si>
    <t>2. Utility inspection findings</t>
  </si>
  <si>
    <t>2.a.</t>
  </si>
  <si>
    <t>Number of Level 1 findings that could increase the probability of ignition discovered per circuit mile inspected</t>
  </si>
  <si>
    <t>N/A - no data available</t>
  </si>
  <si>
    <t>Average number of Level 1 findings that could increase the probability of ignition discovered by all inspections per circuit mile per year</t>
  </si>
  <si>
    <t>Prior to 2017, inspection and other data which had been being maintained in a database system called Automated Line Patrol System (ALPS)  were migrated to a new database system called “Partner.”  While the old database has been archived and retained, data prior to 2017 is not readily available.  During that transition all level 1, 2 or 3 deficiencies had either been corrected or were entered into the new Partner system for tracking and remediation.</t>
  </si>
  <si>
    <t>2.b.</t>
  </si>
  <si>
    <t>Number of Level 2 findings that could increase the probability of ignition discovered per circuit mile inspected</t>
  </si>
  <si>
    <t>Average number of Level 2 findings that could increase the probability of ignition discovered by all inspections per circuit mile per year</t>
  </si>
  <si>
    <t>2.c.</t>
  </si>
  <si>
    <t>Number of Level 3 findings that could increase the probability of ignition discovered per circuit mile inspected</t>
  </si>
  <si>
    <t>Average number of Level 3 findings that could increase the probability of ignition discovered by all inspections per circuit mile per year</t>
  </si>
  <si>
    <t>3. Customer hours of PSPS and other outages</t>
  </si>
  <si>
    <t>3.a.</t>
  </si>
  <si>
    <t>Customer hours of planned outages including PSPS (total)</t>
  </si>
  <si>
    <t>Total customer hours of planned outages per year</t>
  </si>
  <si>
    <t>3.b.</t>
  </si>
  <si>
    <t>Customer hours of planned outages including PSPS (normalized)</t>
  </si>
  <si>
    <t>Total customer hours of planned outages per RFW circuit mile day per year</t>
  </si>
  <si>
    <t>3.c.</t>
  </si>
  <si>
    <t>Customer hours of unplanned outages, not including PSPS (total)</t>
  </si>
  <si>
    <t>Total customer hours of unplanned outages per year</t>
  </si>
  <si>
    <t>3.d.</t>
  </si>
  <si>
    <t>Customer hours of unplanned outages, not including PSPS (normalized)</t>
  </si>
  <si>
    <t>Total customer hours of unplanned outages per RFW circuit mile day per year</t>
  </si>
  <si>
    <t>3.e.</t>
  </si>
  <si>
    <t>Increase in System Average Interruption Duration Index (SAIDI)</t>
  </si>
  <si>
    <t>Change in minutes compared to the previous year</t>
  </si>
  <si>
    <t>4. Utility ignited wildfire fatalities</t>
  </si>
  <si>
    <t>4.a.</t>
  </si>
  <si>
    <t>Fatalities due to utility-ignited wildfire (total)</t>
  </si>
  <si>
    <t>Number of fatalities per year</t>
  </si>
  <si>
    <t>BVES has not had any utility-ignited wildfires</t>
  </si>
  <si>
    <t>4.b.</t>
  </si>
  <si>
    <t>Fatalities due to utility-ignited wildfire (normalized)</t>
  </si>
  <si>
    <t>Number of fatalities per RFW circuit mile day per year</t>
  </si>
  <si>
    <t>5. Accidental deaths resulting from utility wildfire mitigation initiatives</t>
  </si>
  <si>
    <t>5.a.</t>
  </si>
  <si>
    <t>Deaths due to utility wildfire mitigation activities (total)</t>
  </si>
  <si>
    <t>6. OSHA-reportable injuries from utility wildfire mitigation initiatives</t>
  </si>
  <si>
    <t>6.a.</t>
  </si>
  <si>
    <t>OSHA-reportable injuries due to utility wildfire mitigation activities (total)</t>
  </si>
  <si>
    <t>Number of OSHA-reportable injuries per year</t>
  </si>
  <si>
    <t xml:space="preserve"> On July 19, 2018, a line worker and the owner of Teele Tree Services made contact with a high voltage power line and sustained non-fatal injuries. The injury did not require reporting  under CalOSHA guidelines but BVES chose to report the incident.</t>
  </si>
  <si>
    <t>6.b.</t>
  </si>
  <si>
    <t>OSHA-reportable injuries due to utility wildfire mitigation activities (normalized)</t>
  </si>
  <si>
    <t>Number of OSHA-reportable injuries per year per 1000 line miles of grid</t>
  </si>
  <si>
    <t>BVES has only 210.81 miles of OH lines. BVES interpreted this question to mean BVES would have 0.21081 "thousand line miles of grid."</t>
  </si>
  <si>
    <t xml:space="preserve">7. Value of assets destroyed by utility-ignited wildfire, listed by asset type </t>
  </si>
  <si>
    <t>7.a.</t>
  </si>
  <si>
    <t>Value of assets destroyed by utility-ignited wildfire (total)</t>
  </si>
  <si>
    <t>Dollars of damage or destruction per year</t>
  </si>
  <si>
    <t>7.b.</t>
  </si>
  <si>
    <t>Value of assets destroyed by utility-ignited wildfire (normalized)</t>
  </si>
  <si>
    <t>Dollars of damage or destruction per RFW circuit mile day per year</t>
  </si>
  <si>
    <t>8. Structures damaged or destroyed by utility-ignited wildfire</t>
  </si>
  <si>
    <t>8.a.</t>
  </si>
  <si>
    <t>Number of structures destroyed by utility-ignited wildfire (total)</t>
  </si>
  <si>
    <t>Number of structures destroyed per year</t>
  </si>
  <si>
    <t>8.b.</t>
  </si>
  <si>
    <t>Number of structures destroyed by utility-ignited wildfire (normalized)</t>
  </si>
  <si>
    <t>Number of structures destroyed per RFW circuit mile day per year</t>
  </si>
  <si>
    <t>9. Acreage burned by utility-ignited wildfire</t>
  </si>
  <si>
    <t>9.a.</t>
  </si>
  <si>
    <t>Acreage burned by utility-ignited wildfire (total)</t>
  </si>
  <si>
    <t>Acres burned per year</t>
  </si>
  <si>
    <t>9.b.</t>
  </si>
  <si>
    <t>Acreage burned by utility-ignited wildfire (normalized)</t>
  </si>
  <si>
    <t>Acres burned per RFW circuit mile day per year</t>
  </si>
  <si>
    <t>10. Number of utility wildfire ignitions</t>
  </si>
  <si>
    <t xml:space="preserve">10.a. </t>
  </si>
  <si>
    <t xml:space="preserve">Number of ignitions (total) according to existing ignition data reporting requirement </t>
  </si>
  <si>
    <t>BVES had not had any ignitions</t>
  </si>
  <si>
    <t>10.b.</t>
  </si>
  <si>
    <t>Number of ignitions (normalized)</t>
  </si>
  <si>
    <t>10.c.</t>
  </si>
  <si>
    <t>Number of ignitions in HFTD (subtotal)</t>
  </si>
  <si>
    <t>Number in HFTD per year</t>
  </si>
  <si>
    <t xml:space="preserve">10.c.i. </t>
  </si>
  <si>
    <t>Number of ignitions in HFTD Zone 1</t>
  </si>
  <si>
    <t>Number in HFTD Zone 1 per year</t>
  </si>
  <si>
    <t>10.c.ii.</t>
  </si>
  <si>
    <t>Number of ignitions in HFTD Tier 2</t>
  </si>
  <si>
    <t>Number in HFTD Tier 2 per year</t>
  </si>
  <si>
    <t>10.c.iii.</t>
  </si>
  <si>
    <t>Number of ignitions in HFTD Tier 3</t>
  </si>
  <si>
    <t>Number in HFTD Tier 3 per year</t>
  </si>
  <si>
    <t xml:space="preserve">10.d. </t>
  </si>
  <si>
    <t>Number of ignitions in HFTD (subtotal, normalized)</t>
  </si>
  <si>
    <t>Number in HFTD per RFW circuit mile day per year</t>
  </si>
  <si>
    <t>10.d.i.</t>
  </si>
  <si>
    <t>Number of ignitions in HFTD Zone 1 (normalized)</t>
  </si>
  <si>
    <t>Number in HFTD Zone 1 per RFW circuit mile day per year</t>
  </si>
  <si>
    <t>10.d.ii.</t>
  </si>
  <si>
    <t>Number of ignitions in HFTD Tier 2 (normalized)</t>
  </si>
  <si>
    <t>Number in HFTD Tier 2 per RFW circuit mile day per year</t>
  </si>
  <si>
    <t>10.d.iii.</t>
  </si>
  <si>
    <t>Number of ignitions in HFTD Tier 3 (normalized)</t>
  </si>
  <si>
    <t>Number in HFTD Tier 3 per RFW circuit mile day per year</t>
  </si>
  <si>
    <t>10.e.</t>
  </si>
  <si>
    <t>Number of ignitions in non-HFTD (subtotal)</t>
  </si>
  <si>
    <t>Number in non-HFTD per year</t>
  </si>
  <si>
    <t xml:space="preserve">10.f. </t>
  </si>
  <si>
    <t>Number of ignitions in non-HFTD (normalized)</t>
  </si>
  <si>
    <t>Number in non-HFTD per RFW circuit mile day per year</t>
  </si>
  <si>
    <r>
      <t>11. Critical infrastructure</t>
    </r>
    <r>
      <rPr>
        <vertAlign val="superscript"/>
        <sz val="10"/>
        <color theme="1"/>
        <rFont val="Arial"/>
        <family val="2"/>
        <scheme val="minor"/>
      </rPr>
      <t xml:space="preserve"> </t>
    </r>
    <r>
      <rPr>
        <sz val="10"/>
        <color theme="1"/>
        <rFont val="Arial"/>
        <family val="2"/>
        <scheme val="minor"/>
      </rPr>
      <t>impacted</t>
    </r>
  </si>
  <si>
    <t>11.a.</t>
  </si>
  <si>
    <t>Critical infrastructure impacted by PSPS</t>
  </si>
  <si>
    <t>Number of critical infrastructure (in accordance with D.19-05-042) locations impacted per hour multiplied by hours offline per year</t>
  </si>
  <si>
    <t>BVES has not needed to initiate any PSPS events</t>
  </si>
  <si>
    <t>11.b.</t>
  </si>
  <si>
    <t>Critical infrastructure impacted by PSPS (normalized)</t>
  </si>
  <si>
    <t>Number of critical infrastructure (in accordance with D.19-05-042) locations impacted per hour multiplied by hours offline per RFW circuit mile day per year</t>
  </si>
  <si>
    <t>Table 3: List and description of additional metrics, last 5 years</t>
  </si>
  <si>
    <t>Metric Category</t>
  </si>
  <si>
    <t>Metric</t>
  </si>
  <si>
    <t>Performance</t>
  </si>
  <si>
    <t>Units</t>
  </si>
  <si>
    <t>Underlying assumptions</t>
  </si>
  <si>
    <t>Third-party validation</t>
  </si>
  <si>
    <t>Overall Plan</t>
  </si>
  <si>
    <t>Number of reportable fire incidents (D14-02-015 Appendix C: Fire Incident Data Collection Plan)</t>
  </si>
  <si>
    <t>Number of incidents</t>
  </si>
  <si>
    <t>Assess overall effectiveness of the plan</t>
  </si>
  <si>
    <t>Prior to 2019, BVES was not required to record this data.  2015-2018 values based on review of utility records.</t>
  </si>
  <si>
    <t>Infrastructure</t>
  </si>
  <si>
    <t>Number of bare line contact with vegetation</t>
  </si>
  <si>
    <t>Number of contact events</t>
  </si>
  <si>
    <t>Assess if plan has reduced risk events</t>
  </si>
  <si>
    <t>Contracted 3rd party analysts or academic researchers could review open as well as closed work orders, BVES GIS databases, staff interviews, as well as spot-checking select items for confirmation of status.</t>
  </si>
  <si>
    <t>Number of live wire down events</t>
  </si>
  <si>
    <t>Number of events</t>
  </si>
  <si>
    <t>Number of conventional blown fuse events</t>
  </si>
  <si>
    <t>Number of poles assessed</t>
  </si>
  <si>
    <t>N/A - metric not recorded prior to 2018</t>
  </si>
  <si>
    <t>Number of poles</t>
  </si>
  <si>
    <t>Determine if plan is on schedule</t>
  </si>
  <si>
    <t>Number of poles that failed assessment (wind loading, age, deterioraton, unfixable GO-95 violation)</t>
  </si>
  <si>
    <t>Numer of poles</t>
  </si>
  <si>
    <t>Number of poles replaced as a result of failed assessments</t>
  </si>
  <si>
    <t>Number of poles remediated as a result of failed assessments</t>
  </si>
  <si>
    <t>Number poles</t>
  </si>
  <si>
    <t>Number of Tree Attachments Removed</t>
  </si>
  <si>
    <t>Number of attachments</t>
  </si>
  <si>
    <t>Length of Covered Bare Wire (Circuit Miles)</t>
  </si>
  <si>
    <t>N/A - metric not recorded prior to 2019 WMP</t>
  </si>
  <si>
    <t>Length of wire (circuit miles)</t>
  </si>
  <si>
    <t>Number of conventional fuses replaced by current limiting fuses</t>
  </si>
  <si>
    <t>Number of fuses</t>
  </si>
  <si>
    <t>Number of conventional fuses replaced by fused trip savers (vacuum style)</t>
  </si>
  <si>
    <t>System Hardening</t>
  </si>
  <si>
    <t>Number of Conventional fuses in system</t>
  </si>
  <si>
    <t>Assess overall system hardening</t>
  </si>
  <si>
    <t>Percent of 34.5 kV System that is Overhead Bare Wire</t>
  </si>
  <si>
    <t>Percent of 34.5 kV circuit miles</t>
  </si>
  <si>
    <t>Percent of 34.5 kV  System that is Underground</t>
  </si>
  <si>
    <t>Percent of 34.5 kV  System that is Covered Wire</t>
  </si>
  <si>
    <t>Percent of 4 kV System that is Overhead Bare Wire</t>
  </si>
  <si>
    <t>Percent of 4 kV circuit miles</t>
  </si>
  <si>
    <t>Percent of 4 kV  System that is Underground</t>
  </si>
  <si>
    <t>Percent of 4 kV  System that is Covered Wire</t>
  </si>
  <si>
    <t>Number of Tree Attachments Remaining in System</t>
  </si>
  <si>
    <t>Operations</t>
  </si>
  <si>
    <t>Number of "Urgent" Vegetation Orders Issued (must be corrected w/30 days)</t>
  </si>
  <si>
    <t>Number of orders</t>
  </si>
  <si>
    <t>Assess if vegetation management plan has reduced risk events</t>
  </si>
  <si>
    <t>Number of "Urgent" Vegetation Orders Outstanding</t>
  </si>
  <si>
    <t>Number of Trees Trimmed</t>
  </si>
  <si>
    <t>Number of trees</t>
  </si>
  <si>
    <t>Number of Trees Removed</t>
  </si>
  <si>
    <t xml:space="preserve">Percent of OH System Cleared by Tree Trimming Crews </t>
  </si>
  <si>
    <t>Percent of OH system</t>
  </si>
  <si>
    <t>Number of Level 1 GO-95 Potential Non-Compliance (Immediate risk of high potential impact to safety or reliability) Items Idendified</t>
  </si>
  <si>
    <t>N/A - metric not recorded prior to 2017</t>
  </si>
  <si>
    <t>Number of Items</t>
  </si>
  <si>
    <t>Number of Level 1 GO-95 Potential Non-Compliance (Immediate risk of high potential impact to safety or reliability) Items Outstanding</t>
  </si>
  <si>
    <t>Number of Level 2  GO-95 Potential Non-Compliance (Any other risk of at least moderate potential impact to safety or reliability) Items Idendified</t>
  </si>
  <si>
    <t>Number of Level 2  GO-95 Potential Non-Compliance (Any other risk of at least moderate potential impact to safety or reliability) Items Outstanding</t>
  </si>
  <si>
    <t>Number of Level 3  GO-95 Potential Non-Compliance (Any risk of low potential impact to safety or reliability) Items Idendified</t>
  </si>
  <si>
    <t>Number Items</t>
  </si>
  <si>
    <t>Number of Level 3  GO-95 Potential Non-Compliance (Any risk of low potential impact to safety or reliability) Items Outstanding</t>
  </si>
  <si>
    <t>Number of Circuit Miles Patrolled per GO-165</t>
  </si>
  <si>
    <t>Number of Circuit Miles</t>
  </si>
  <si>
    <t>Number of Circuit Miles Inspected per GO-165 (detailed inspection)</t>
  </si>
  <si>
    <t>Number of Poles Intrusively Inspected</t>
  </si>
  <si>
    <t>Number of Poles</t>
  </si>
  <si>
    <t>Number of Poles Failing Instrussive Inspection</t>
  </si>
  <si>
    <t>Number of Circuit Miles of LiDAR Survey</t>
  </si>
  <si>
    <t>Number of LiDAR trouble spots</t>
  </si>
  <si>
    <t>94 FOOTNOTE 1</t>
  </si>
  <si>
    <t>Number of spots</t>
  </si>
  <si>
    <t>Number of Circuit Miles of Exacter Survey</t>
  </si>
  <si>
    <t>Assess if communications plan has reduced customer concerns and risk events</t>
  </si>
  <si>
    <t>Number of Exacter trouble spots</t>
  </si>
  <si>
    <t>Number of trouble spots</t>
  </si>
  <si>
    <t>Assess outage impact on customers as a result of PSPS</t>
  </si>
  <si>
    <t>Customer Service</t>
  </si>
  <si>
    <t>Number of Customer Service Calls about Tree Trimming</t>
  </si>
  <si>
    <t>Number of Calls</t>
  </si>
  <si>
    <t>Monitor changing climatic and weather patterns</t>
  </si>
  <si>
    <t>SAIDI due to PSPS</t>
  </si>
  <si>
    <t>System Average Interruption Duration Index</t>
  </si>
  <si>
    <t>Monitor the need for PSPS events over time as an indicator of changing climatic and weather patterns</t>
  </si>
  <si>
    <t>Weather Conditions</t>
  </si>
  <si>
    <t>Number of NFDRS “Very Dry” and “Dry” Days</t>
  </si>
  <si>
    <t>Number of Days</t>
  </si>
  <si>
    <t>PSPS</t>
  </si>
  <si>
    <t>Number of PSPS Events</t>
  </si>
  <si>
    <t>Number of Events</t>
  </si>
  <si>
    <t>Maximum recorded sustained winds Recorded by NWS</t>
  </si>
  <si>
    <t>Miles per Hour</t>
  </si>
  <si>
    <t>Maximum recorded sustained winds Recorded by BVES Weather Stations</t>
  </si>
  <si>
    <t>Maximum recorded wind gusts Recorded by NWS</t>
  </si>
  <si>
    <t>Maximum recorded wind gusts Recorded by BVES Weather Stations</t>
  </si>
  <si>
    <t>Frequency of sustained high winds (number of days sustained wind &gt; 50 mph) recorded by NWS</t>
  </si>
  <si>
    <t>Frequency of sustained high winds (number of days sustained wind &gt; 50 mph) recorded by BVES weather stations</t>
  </si>
  <si>
    <t>Frequency of high wind gusts (number of days wind gusts &gt; 50 mph) recorded by NWS</t>
  </si>
  <si>
    <t>Frequency of high wind gusts (number of days wind gusts &gt; 50 mph) recorded by BVES weather stations</t>
  </si>
  <si>
    <t>Table 4: List and description of program targets, last 5 years</t>
  </si>
  <si>
    <t>Program target</t>
  </si>
  <si>
    <t>2019 performance</t>
  </si>
  <si>
    <t>&lt;5</t>
  </si>
  <si>
    <t>&lt;1</t>
  </si>
  <si>
    <t>Number of poles that failed assessment (wind loading, age, deterioraton, unfixable GO 95 violation)</t>
  </si>
  <si>
    <t>N/A - this program does not have a specific target</t>
  </si>
  <si>
    <t>Number of new poles installed as a result of Tree Attachments Removed</t>
  </si>
  <si>
    <t>Number of "Urgent" Vegetation Orders Outstanding)</t>
  </si>
  <si>
    <t>Number of Level 1 GO 95 Potential Non-Compliance (Immediate risk of high potential impact to safety or reliability) Items Idendified</t>
  </si>
  <si>
    <t>Number of Level 1 GO 95 Potential Non-Compliance (Immediate risk of high potential impact to safety or reliability) Items Outstanding</t>
  </si>
  <si>
    <t>Number of Level 2  GO 95 Potential Non-Compliance (Any other risk of at least moderate potential impact to safety or reliability) Items Idendified</t>
  </si>
  <si>
    <t>&lt;50</t>
  </si>
  <si>
    <t>Number of Level 2  GO 95 Potential Non-Compliance (Any other risk of at least moderate potential impact to safety or reliability) Items Outstanding</t>
  </si>
  <si>
    <t>Number of Level 3  GO 95 Potential Non-Compliance (Any risk of low potential impact to safety or reliability) Items Idendified</t>
  </si>
  <si>
    <t>&lt; 1500</t>
  </si>
  <si>
    <t>Number of Level 3  GO 95 Potential Non-Compliance (Any risk of low potential impact to safety or reliability) Items Outstanding</t>
  </si>
  <si>
    <t>Number of Poles Instrussively Inspected</t>
  </si>
  <si>
    <t>NA</t>
  </si>
  <si>
    <t>Number of LiDAR trouble spots1</t>
  </si>
  <si>
    <t>&lt;30</t>
  </si>
  <si>
    <t>Table 5: Accidental deaths due to utility wildfire mitigation initiatives, last 5 years</t>
  </si>
  <si>
    <t>Activity</t>
  </si>
  <si>
    <t>Victim</t>
  </si>
  <si>
    <t>Total</t>
  </si>
  <si>
    <t>Full-time employee</t>
  </si>
  <si>
    <t>Contractor</t>
  </si>
  <si>
    <t>Member of public</t>
  </si>
  <si>
    <t>Year</t>
  </si>
  <si>
    <t>Inspection</t>
  </si>
  <si>
    <t>Vegetation management</t>
  </si>
  <si>
    <t>Utility fuel management</t>
  </si>
  <si>
    <t>Grid hardening</t>
  </si>
  <si>
    <t>Other</t>
  </si>
  <si>
    <t>Table 6: OSHA-reportable injuries due to utility wildfire mitigation initiatives, last 5 years</t>
  </si>
  <si>
    <t>Table 7: Methodology for potential impact of ignitions</t>
  </si>
  <si>
    <t>List of all data inputs used in impact simulation</t>
  </si>
  <si>
    <t>Sources of data inputs</t>
  </si>
  <si>
    <t>Data selection and treatment methodologies</t>
  </si>
  <si>
    <t>Assumptions, including SME input</t>
  </si>
  <si>
    <t>Equation(s), functions, or other algorithms used to obtain output</t>
  </si>
  <si>
    <t>Output type(s), e.g., wind speed model</t>
  </si>
  <si>
    <t>N/A - BVES does not have a proprietary model or methodology for evaluating the potential impact of ignitions. BVES's Subject Matter Expert evaluates the frequency of potential ignition events versus a set of impact categories (reliability, compliance, quality of service, safety and environmental) to develop total risk impact and scores. BVES will investigate the ability to develop this methodology going forward.</t>
  </si>
  <si>
    <t>Table 8: Map file requirements for recent and modelled conditions of utility service territory, last 5 years</t>
  </si>
  <si>
    <t>Layer name</t>
  </si>
  <si>
    <t>Measurements</t>
  </si>
  <si>
    <t>Average</t>
  </si>
  <si>
    <t>Attachment location</t>
  </si>
  <si>
    <t>Recent weather patterns</t>
  </si>
  <si>
    <t>Average annual number of Red Flag Warning days per square mile across service territory</t>
  </si>
  <si>
    <t>Area, days, square mile resolution</t>
  </si>
  <si>
    <t>N/A - BVES is unable to provide this data at this time</t>
  </si>
  <si>
    <t>BVES's service territory is 32 square miles</t>
  </si>
  <si>
    <r>
      <t>Average 95</t>
    </r>
    <r>
      <rPr>
        <vertAlign val="superscript"/>
        <sz val="10"/>
        <rFont val="Arial"/>
        <family val="2"/>
        <scheme val="minor"/>
      </rPr>
      <t>th</t>
    </r>
    <r>
      <rPr>
        <sz val="10"/>
        <rFont val="Arial"/>
        <family val="2"/>
        <scheme val="minor"/>
      </rPr>
      <t xml:space="preserve"> percentile wind speed and prevailing direction (actual)</t>
    </r>
  </si>
  <si>
    <t>Area, miles per hour, at a square mile resolution or better, noting where measurements are actual or interpolated</t>
  </si>
  <si>
    <t>BVES is unable to provide this data for each year at this time.</t>
  </si>
  <si>
    <r>
      <t>Average 99</t>
    </r>
    <r>
      <rPr>
        <vertAlign val="superscript"/>
        <sz val="10"/>
        <rFont val="Arial"/>
        <family val="2"/>
        <scheme val="minor"/>
      </rPr>
      <t>th</t>
    </r>
    <r>
      <rPr>
        <sz val="10"/>
        <rFont val="Arial"/>
        <family val="2"/>
        <scheme val="minor"/>
      </rPr>
      <t xml:space="preserve"> percentile wind speed and prevailing direction (actual)</t>
    </r>
  </si>
  <si>
    <t>Recent drivers of ignition probability</t>
  </si>
  <si>
    <t>Date of recent ignitions categorized by ignition probability driver</t>
  </si>
  <si>
    <t>N/A - No event of this type occurred during the 2015 - 2019 period; not applicable.</t>
  </si>
  <si>
    <t>Point, GPS coordinate, days, square mile resolution</t>
  </si>
  <si>
    <t>BVES has not had any recent ignitions</t>
  </si>
  <si>
    <t>Recent use of PSPS</t>
  </si>
  <si>
    <t>Duration of PSPS events and area of the grid affected in customer hours per year</t>
  </si>
  <si>
    <t>Area, customer hours, square mile resolution</t>
  </si>
  <si>
    <t>BVES has not had any recent use of PSPS</t>
  </si>
  <si>
    <t>Table 9: Map file requirements for baseline condition of utility service territory projected for 2020</t>
  </si>
  <si>
    <t>Layer Name</t>
  </si>
  <si>
    <t>Measurements/Variables</t>
  </si>
  <si>
    <t>Value</t>
  </si>
  <si>
    <t>Appendix Location</t>
  </si>
  <si>
    <t>Current baseline state of service territory and autility equipment</t>
  </si>
  <si>
    <t>Non-HFTD vs HFTD (Zone 1, Tier 2, Tier 3) regions of utility service territory</t>
  </si>
  <si>
    <t>Non-HFTD: NA
Zone 1: NA
Tier 2: 112.38
Tier 3: 5.48</t>
  </si>
  <si>
    <t>Area, square mile resolution per type</t>
  </si>
  <si>
    <t>N/A - BVES does  not have this information at thist ime</t>
  </si>
  <si>
    <t>Urban vs. rural vs. highly rural regions of utility service territory</t>
  </si>
  <si>
    <t>Very Rural: NA
Rural: 102.24
Urban: 22.58</t>
  </si>
  <si>
    <t>WUI regions of utility service territory</t>
  </si>
  <si>
    <t xml:space="preserve">WUI Flag Based on 2010 Data
0 (Non-WUI): 87.75
1 (Intermix): 15.79
2 (Interface): 21.27
</t>
  </si>
  <si>
    <t>Critical Facility</t>
  </si>
  <si>
    <t>Address</t>
  </si>
  <si>
    <t>GPS Coordinate</t>
  </si>
  <si>
    <t>Current baseline state of service territory and utility equipment</t>
  </si>
  <si>
    <t>Number and location of critical facilities</t>
  </si>
  <si>
    <t>City of Big Bear Lake (CBBL)</t>
  </si>
  <si>
    <t>39707 Big Bear Blvd. Big Bear Lake, CA</t>
  </si>
  <si>
    <t>34.238138, -116.935334</t>
  </si>
  <si>
    <t>Point, GPS Coordinate</t>
  </si>
  <si>
    <t>N/A</t>
  </si>
  <si>
    <t>Big Bear Fire Department</t>
  </si>
  <si>
    <t>41090 Big Bear Blvd. Big Bear Lake CA</t>
  </si>
  <si>
    <t>34.244454, -116.905308</t>
  </si>
  <si>
    <t>Mountaintop Ranger District, U.S. Forest Service</t>
  </si>
  <si>
    <t>41374 North Shore Drive, Hiway 38 Fawnskin, CA 92333</t>
  </si>
  <si>
    <t>34.263421, -116.900904</t>
  </si>
  <si>
    <t>San Bernardino County Sherriff's Deparment Big Bear Lake Patrol Station</t>
  </si>
  <si>
    <t>477 Summit Blvd. Big Bear Lake, CA 92315</t>
  </si>
  <si>
    <t>34.243900, -116.887824</t>
  </si>
  <si>
    <t>Big Bear Area Regional Wastewater Agency (BBARWA)</t>
  </si>
  <si>
    <t>121 Palomino Dr, Big Bear City, CA 92314</t>
  </si>
  <si>
    <t>34.267869, -116.814973</t>
  </si>
  <si>
    <t>Big Bear City Community Services District (CSD)</t>
  </si>
  <si>
    <t>139 E. Big Bear Blvd. Ca 92314</t>
  </si>
  <si>
    <t>34.261530, -116.844248</t>
  </si>
  <si>
    <t>Big Bear Lake Water Department (DWP)</t>
  </si>
  <si>
    <t>41972 Garstin Dr. Big Bear Lake, CA 92315</t>
  </si>
  <si>
    <t>34.246650, -116.886294</t>
  </si>
  <si>
    <t>Big Bear Municipal Water District (MWD)</t>
  </si>
  <si>
    <t>40524 Lakeview CT, Big Bear Lake, CA 92315</t>
  </si>
  <si>
    <t>34.242787, -116.917948</t>
  </si>
  <si>
    <t>Southwest Gas Corporation</t>
  </si>
  <si>
    <t>140 Business Center Dr. Big Bear Lake, CA 92315</t>
  </si>
  <si>
    <t>34.249530, -116.888579</t>
  </si>
  <si>
    <t>Bear Valley Community Hospital</t>
  </si>
  <si>
    <t>41870 Garstin Dr. Big Bear Lake, Ca 92315</t>
  </si>
  <si>
    <t>34.246529, -116.881211</t>
  </si>
  <si>
    <t>Bear Valley Unified School District</t>
  </si>
  <si>
    <t>42271 Moonridge Rd. CA 92315</t>
  </si>
  <si>
    <t>34.242345, -116.881211</t>
  </si>
  <si>
    <t>Big Bear Chamber of Commerce</t>
  </si>
  <si>
    <t>630 Bartlett Rd. Big Bear Lake, CA 92315</t>
  </si>
  <si>
    <t>34.241133, -116.912336</t>
  </si>
  <si>
    <t>Big Bear Airport District</t>
  </si>
  <si>
    <t>501 W. Valley Blvd. Big Bear City, CA 92314</t>
  </si>
  <si>
    <t>34.261844, -116.853605</t>
  </si>
  <si>
    <t>Big Bear Mountain Resort/ Summit</t>
  </si>
  <si>
    <t>880 Summit Blvd. Big Bear Lake, Ca 92315</t>
  </si>
  <si>
    <t>34.236417, -116.889272</t>
  </si>
  <si>
    <t>Number and location of customers</t>
  </si>
  <si>
    <t>186.81 Customers / Sq Mi</t>
  </si>
  <si>
    <t>Area, number of people, square mile resolution</t>
  </si>
  <si>
    <t>N/A - Footnote (which is presented below is not cited)</t>
  </si>
  <si>
    <t>Numer and Location of customers belonging to acces and functional needs populations</t>
  </si>
  <si>
    <t>Overhead transmission lines</t>
  </si>
  <si>
    <t>Line, quarter mile resolution</t>
  </si>
  <si>
    <t>Overhead distribution lines</t>
  </si>
  <si>
    <t>Measurement/svariables</t>
  </si>
  <si>
    <t>Weather Station Name</t>
  </si>
  <si>
    <t>GPS Coordinates</t>
  </si>
  <si>
    <t>Location of Substations</t>
  </si>
  <si>
    <t>Bear City Sub</t>
  </si>
  <si>
    <t>322 West Meadow Ln. Big Bear city, 92314</t>
  </si>
  <si>
    <t>34.265381, -116.849596</t>
  </si>
  <si>
    <t>Bear Mountain Sub</t>
  </si>
  <si>
    <t>Lassen Dr, 1500 Ft W/O Primrose dr. big Bear City, 92314</t>
  </si>
  <si>
    <t>34.224328, -116.857868</t>
  </si>
  <si>
    <t>Division Sub</t>
  </si>
  <si>
    <t>150' W/O Division Dr. Big Bear Lake, 92314</t>
  </si>
  <si>
    <t>34.261855, -116.866588</t>
  </si>
  <si>
    <t>Fawnskin Sub</t>
  </si>
  <si>
    <t>S/E Corner of Mast Dr. Big Bear Lake, 92314</t>
  </si>
  <si>
    <t>34.261406, -116.882163</t>
  </si>
  <si>
    <t>Lake Sub</t>
  </si>
  <si>
    <t>Garstin Dr. N/O Fox Farm Rd, Big Bear Lake, 92315</t>
  </si>
  <si>
    <t>34.253290, -116.891879</t>
  </si>
  <si>
    <t>Maltby Sub</t>
  </si>
  <si>
    <t>S/E Corner of Maltby Blvd. &amp; Shore Dr. Big Bear City, 92314</t>
  </si>
  <si>
    <t>34.266335, -116.830982</t>
  </si>
  <si>
    <t>Maple Sub</t>
  </si>
  <si>
    <t>N/O Baldwin Ln &amp; 500' W/O Maple Ln. Big Bear City, 92314</t>
  </si>
  <si>
    <t>34.250630, -116.827014</t>
  </si>
  <si>
    <t>Meadow Sub</t>
  </si>
  <si>
    <t>N/O 42020 Garstin Dr. Big Bear Lake, 92315</t>
  </si>
  <si>
    <t>34.247049, -116.885375</t>
  </si>
  <si>
    <t>Moonridge Sub</t>
  </si>
  <si>
    <t>S/E Corner of Clubview Dr. &amp; Clover Dr. Big Bear Lake, 92315</t>
  </si>
  <si>
    <t>34.226772, -116.863810</t>
  </si>
  <si>
    <t>Palomino Sub</t>
  </si>
  <si>
    <t>N/O Shay Rd &amp; E/O Palomino Dr. Big Bear City, 92314</t>
  </si>
  <si>
    <t>34.268660, -116.814846</t>
  </si>
  <si>
    <t>Pine Knot Sub</t>
  </si>
  <si>
    <t>S/E Corner of Lahontan Dr. &amp; Georgia St. Big Bear Lake, 92315</t>
  </si>
  <si>
    <t>34.245323, -116.900342</t>
  </si>
  <si>
    <t>Summit Sub</t>
  </si>
  <si>
    <t>S/W Corner of Summit Blvd, Snow Summit Parking Lot, Big Bear Lake 92315</t>
  </si>
  <si>
    <t>34.236216, -116.889647</t>
  </si>
  <si>
    <t>Village Sub</t>
  </si>
  <si>
    <t>150' W/O Knickerbocker Rd Big Bear Lake, 92315</t>
  </si>
  <si>
    <t>34.240145, -116.910389</t>
  </si>
  <si>
    <t>Latitude</t>
  </si>
  <si>
    <t>Longitude</t>
  </si>
  <si>
    <t>Pole #</t>
  </si>
  <si>
    <t>Location of Weather Stations</t>
  </si>
  <si>
    <t>Boulder</t>
  </si>
  <si>
    <t>12524BV</t>
  </si>
  <si>
    <t>Radford</t>
  </si>
  <si>
    <t>12188BV</t>
  </si>
  <si>
    <t>Clubview</t>
  </si>
  <si>
    <t>13117BV</t>
  </si>
  <si>
    <t>Garstin</t>
  </si>
  <si>
    <t>13050BV</t>
  </si>
  <si>
    <t>Erwin</t>
  </si>
  <si>
    <t>12671BV</t>
  </si>
  <si>
    <t>Sunrise</t>
  </si>
  <si>
    <t>9784BV</t>
  </si>
  <si>
    <t>North Shore</t>
  </si>
  <si>
    <t>6984BV</t>
  </si>
  <si>
    <t>Lagonita</t>
  </si>
  <si>
    <t>11054BV</t>
  </si>
  <si>
    <t>Goldmine</t>
  </si>
  <si>
    <t>7319BV</t>
  </si>
  <si>
    <t>Baldwin</t>
  </si>
  <si>
    <t>10170BV</t>
  </si>
  <si>
    <t>Pioneer</t>
  </si>
  <si>
    <t>11967BV</t>
  </si>
  <si>
    <t>Paradise</t>
  </si>
  <si>
    <t>11000BV</t>
  </si>
  <si>
    <t>Division</t>
  </si>
  <si>
    <t>13090BV</t>
  </si>
  <si>
    <t>Fawnskin</t>
  </si>
  <si>
    <t>12535BV</t>
  </si>
  <si>
    <t>Big Bear Dam</t>
  </si>
  <si>
    <t>1210284CTC</t>
  </si>
  <si>
    <t>Sugarloaf</t>
  </si>
  <si>
    <t>5026BV</t>
  </si>
  <si>
    <t>Lake Williams</t>
  </si>
  <si>
    <t>9607BV</t>
  </si>
  <si>
    <t>Erwin Lake</t>
  </si>
  <si>
    <t>7025BV</t>
  </si>
  <si>
    <t>2N10</t>
  </si>
  <si>
    <t>4254BV</t>
  </si>
  <si>
    <t>Bertha Park</t>
  </si>
  <si>
    <t>Bertha Peak</t>
  </si>
  <si>
    <t>All utility assets by asset type, model, age, specifications, and condition</t>
  </si>
  <si>
    <r>
      <t>See Section 6</t>
    </r>
    <r>
      <rPr>
        <vertAlign val="superscript"/>
        <sz val="12"/>
        <rFont val="Calibri"/>
        <family val="2"/>
      </rPr>
      <t>1</t>
    </r>
  </si>
  <si>
    <t>BVES has provided some of this information. See Section 6 and the GIS attachment file for more information</t>
  </si>
  <si>
    <t>Location of planned utility equipment additions or removal</t>
  </si>
  <si>
    <t xml:space="preserve">BVES does not have this information at this time. BVES plans to submit this data in future filings. </t>
  </si>
  <si>
    <t>Circuit miles of overhead transmission lines</t>
  </si>
  <si>
    <t>Circuit miles of overhead distribution lines</t>
  </si>
  <si>
    <t>Location of substations</t>
  </si>
  <si>
    <t>Point, GPS coordinate</t>
  </si>
  <si>
    <t>Planned 2020 WMP initiative activity per year</t>
  </si>
  <si>
    <t>Location of 2020 WMP initiative activity for each activity as planned to be completed by the end of each year of the plan term</t>
  </si>
  <si>
    <t>See Section 6</t>
  </si>
  <si>
    <t>The following tabs correspond to Section 3 of the WMP Narrative</t>
  </si>
  <si>
    <t>Table 10: Weather patterns, last 5 years</t>
  </si>
  <si>
    <t>Weather measurement</t>
  </si>
  <si>
    <t>5-year historical average</t>
  </si>
  <si>
    <t>Red Flag Warning days</t>
  </si>
  <si>
    <t>RFW circuit mile days per year</t>
  </si>
  <si>
    <t>Days rated at the top 30% of proprietary fire potential index or similar fire risk index measure</t>
  </si>
  <si>
    <t>Circuit mile days where proprietary measure rated above top 30% threshold per year</t>
  </si>
  <si>
    <r>
      <t>95</t>
    </r>
    <r>
      <rPr>
        <vertAlign val="superscript"/>
        <sz val="10"/>
        <color theme="1"/>
        <rFont val="Arial"/>
        <family val="2"/>
        <scheme val="minor"/>
      </rPr>
      <t>th</t>
    </r>
    <r>
      <rPr>
        <sz val="10"/>
        <color theme="1"/>
        <rFont val="Arial"/>
        <family val="2"/>
        <scheme val="minor"/>
      </rPr>
      <t xml:space="preserve"> percentile wind conditions</t>
    </r>
  </si>
  <si>
    <t>Circuit mile days with wind gusts over 95th percentile historical (meaning the prior 10 years, 2005-2014) conditions per year</t>
  </si>
  <si>
    <r>
      <t>99</t>
    </r>
    <r>
      <rPr>
        <vertAlign val="superscript"/>
        <sz val="10"/>
        <color theme="1"/>
        <rFont val="Arial"/>
        <family val="2"/>
        <scheme val="minor"/>
      </rPr>
      <t>th</t>
    </r>
    <r>
      <rPr>
        <sz val="10"/>
        <color theme="1"/>
        <rFont val="Arial"/>
        <family val="2"/>
        <scheme val="minor"/>
      </rPr>
      <t xml:space="preserve"> percentile wind conditions</t>
    </r>
  </si>
  <si>
    <t>Circuit mile days with wind gusts over 99th percentile historical (meaning the prior 10 years, 2005-2014) conditions per year</t>
  </si>
  <si>
    <t>N/A - Bear Valley Electric Service cannot provide data on any other weather patterns to the specificity requested at this time</t>
  </si>
  <si>
    <t>Table 11: Key recent drivers of ignition probability, last 5 years</t>
  </si>
  <si>
    <t>Incident type by ignition probability driver</t>
  </si>
  <si>
    <t>Near misses tracked (y/n)?</t>
  </si>
  <si>
    <t>Number of incidents per year</t>
  </si>
  <si>
    <t>Average percentage probability of ignition per incident</t>
  </si>
  <si>
    <t>Number of ignitions per year from this driver</t>
  </si>
  <si>
    <t>Contact from object</t>
  </si>
  <si>
    <t>All types of object contact</t>
  </si>
  <si>
    <t>Y</t>
  </si>
  <si>
    <t>Animal contact</t>
  </si>
  <si>
    <t>Balloon contact</t>
  </si>
  <si>
    <t>Veg. contact</t>
  </si>
  <si>
    <t>Vehicle contact</t>
  </si>
  <si>
    <t>All types of equipment / facility failure</t>
  </si>
  <si>
    <t>All types</t>
  </si>
  <si>
    <t>Capacitor bank failure</t>
  </si>
  <si>
    <t xml:space="preserve">Conductor failure—all </t>
  </si>
  <si>
    <t>Conductor failure—wires down</t>
  </si>
  <si>
    <t xml:space="preserve">Fuse failure—all </t>
  </si>
  <si>
    <t>Fuse failure—conventional blown fuse</t>
  </si>
  <si>
    <t xml:space="preserve">Lightning arrestor failure </t>
  </si>
  <si>
    <t xml:space="preserve">Switch failure </t>
  </si>
  <si>
    <t xml:space="preserve">Transformer failure </t>
  </si>
  <si>
    <t>Wire-to-wire contact / contamination</t>
  </si>
  <si>
    <t>Table 12: Recent use of PSPS, last 5 years</t>
  </si>
  <si>
    <t>PSPS characteristic</t>
  </si>
  <si>
    <t>Frequency of PSPS events (total)</t>
  </si>
  <si>
    <t>Number of instances where utility operating protocol requires de-energization of a circuit or portion thereof to reduce ignition probability, per year</t>
  </si>
  <si>
    <t>Frequency of PSPS events (normalized)</t>
  </si>
  <si>
    <t>Number of instances where utility operating protocol requires de-energization of a circuit or portion thereof in order to reduce ignition probability, per RFW circuit mile day per year</t>
  </si>
  <si>
    <t>Scope of PSPS events (total)</t>
  </si>
  <si>
    <t>N/A - BVES did not have any PSPS events in this year</t>
  </si>
  <si>
    <t>Circuit-events, measured in number of events multiplied by number of circuits de-energized per year</t>
  </si>
  <si>
    <t>Scope of PSPS events (normalized)</t>
  </si>
  <si>
    <t>Circuit-events, measured in number of events multiplied by number of circuits targeted for de-energization per RFW circuit mile day per year</t>
  </si>
  <si>
    <t>Duration of PSPS events (total)</t>
  </si>
  <si>
    <t>Customer hours per year</t>
  </si>
  <si>
    <t>Duration of PSPS events (normalized)</t>
  </si>
  <si>
    <t>Customer hours per RFW circuit mile day per year</t>
  </si>
  <si>
    <t>N/A - no other PSPS-related data to report</t>
  </si>
  <si>
    <t>Table 13: Current baseline state of service territory and utility equipment</t>
  </si>
  <si>
    <t>Land use</t>
  </si>
  <si>
    <t>Characteristic tracked</t>
  </si>
  <si>
    <t>In non-HFTD</t>
  </si>
  <si>
    <t>In HFTD Zone 1</t>
  </si>
  <si>
    <t>In HFTD Tier 2</t>
  </si>
  <si>
    <t>In HFTD Tier 3</t>
  </si>
  <si>
    <t>In urban areas</t>
  </si>
  <si>
    <t>Circuit miles</t>
  </si>
  <si>
    <t>N/A - BVES has provided GIS data on its WUI, urban, and rural areas in alignment with data from the Spatial Analysis for Conservation and Sustainability (SILVIS) Lab at the University of Wisconsin-Madison and the US Census Bureau, respectively. BVES plans to update its GIS database and will refresh this information in future WMP filings broken out by WUI land use type</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</si>
  <si>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</si>
  <si>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</si>
  <si>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</si>
  <si>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</si>
  <si>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</si>
  <si>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</si>
  <si>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</si>
  <si>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 in WUI</t>
  </si>
  <si>
    <t xml:space="preserve">Circuit miles of overhead distribution lines </t>
  </si>
  <si>
    <t>Circuit miles of overhead distribution lines in WUI</t>
  </si>
  <si>
    <t>Number of substations</t>
  </si>
  <si>
    <t>Number of substations in WUI</t>
  </si>
  <si>
    <t>In rural areas</t>
  </si>
  <si>
    <t>In highly rural areas</t>
  </si>
  <si>
    <t>Supporting Table 3-1</t>
  </si>
  <si>
    <t xml:space="preserve">Service Area </t>
  </si>
  <si>
    <t>(see note above)</t>
  </si>
  <si>
    <t>Table 14: Summary data on weather station count</t>
  </si>
  <si>
    <t>Weather station count type</t>
  </si>
  <si>
    <t>Current count</t>
  </si>
  <si>
    <t>Number of weather stations (total)</t>
  </si>
  <si>
    <t>Total number located in service territory and operated by utility</t>
  </si>
  <si>
    <t>Number of weather stations (normalized)</t>
  </si>
  <si>
    <t>Total number located in service territory and operated by utility, divided by total number of circuit miles in utility service territory</t>
  </si>
  <si>
    <t>Number of weather stations in non-HFTD (total)</t>
  </si>
  <si>
    <t>Total number located in non-HFTD service territory and operated by utility</t>
  </si>
  <si>
    <t>Number of weather stations in non-HFTD (normalized)</t>
  </si>
  <si>
    <t>Total number located in non-HFTD service territory and operated by utility, divided by total number of circuit miles in non-HFTD service territory</t>
  </si>
  <si>
    <t>Number of weather stations in HFTD Zone 1 (total)</t>
  </si>
  <si>
    <t>Total number located in HFTD Zone 1 service territory and operated by utility</t>
  </si>
  <si>
    <t>Number of weather stations in HFTD Zone 1 (normalized)</t>
  </si>
  <si>
    <t>Total number located in HFTD Zone 1 service territory and operated by utility, divided by total number of circuit miles in HFTD Zone 1 service territory</t>
  </si>
  <si>
    <t>Number of weather stations in HFTD Tier 2 (total)</t>
  </si>
  <si>
    <t>Total number located in HFTD Tier 2 service territory and operated by utility</t>
  </si>
  <si>
    <t>Number of weather stations in HFTD Tier 2  (normalized)</t>
  </si>
  <si>
    <t>Total number located in HFTD Tier 2 service territory and operated by utility, divided by total number of circuit miles in HFTD Tier 2 service territory</t>
  </si>
  <si>
    <t>Number of weather stations in HFTD Tier 3 (total)</t>
  </si>
  <si>
    <t>Total number located in HFTD Tier 3 service territory and operated by utility</t>
  </si>
  <si>
    <t>Number of weather stations in HFTD Tier 3 (normalized)</t>
  </si>
  <si>
    <t>Total number located in HFTD Tier 3 service territory and operated by utility, divided by total number of circuit miles in HFTD Tier 3 service territory</t>
  </si>
  <si>
    <t>Table 15: Summary data on fault indicator count</t>
  </si>
  <si>
    <t>Fault indicator count type</t>
  </si>
  <si>
    <t>Number of fault indicators (total)</t>
  </si>
  <si>
    <t>Number of fault indicators (normalized)</t>
  </si>
  <si>
    <t>Number of fault indicators in non-HFTD (total)</t>
  </si>
  <si>
    <t>Number of fault indicators in non-HFTD (normalized)</t>
  </si>
  <si>
    <t>Number of fault indicators in HFTD Zone 1 (total)</t>
  </si>
  <si>
    <t>Number of fault indicators in HFTD Zone 1 (normalized)</t>
  </si>
  <si>
    <t>Number of fault indicators in HFTD Tier 2 (total)</t>
  </si>
  <si>
    <t>Number of fault indicators in HFTD Tier 2  (normalized)</t>
  </si>
  <si>
    <t>Number of fault indicators in HFTD Tier 3 (total)</t>
  </si>
  <si>
    <t>Number of fault indicators in HFTD Tier 3 (normalized)</t>
  </si>
  <si>
    <t>Table 16: Location of planned utility equipment additions or removal by end of 3-year plan term</t>
  </si>
  <si>
    <t>Changes by end-2022</t>
  </si>
  <si>
    <t>Number of weather stations</t>
  </si>
  <si>
    <t>Number of weather stations in WUI</t>
  </si>
  <si>
    <t>Table 17: Location of planned utility infrastructure upgrades</t>
  </si>
  <si>
    <t>Total circuit miles planned for hardening each year, all types and locations</t>
  </si>
  <si>
    <t>N/A - Bear Valley Electric Service's entire Service Territory is in HFTD 2 or 3</t>
  </si>
  <si>
    <t>Total number of substations planned for hardening each year, all locations</t>
  </si>
  <si>
    <t xml:space="preserve">Circuit miles planned for grid hardening of overhead transmission lines </t>
  </si>
  <si>
    <t>Circuit miles of overhead transmission lines in WUI to harden</t>
  </si>
  <si>
    <t>Circuit miles of overhead distribution lines to harden</t>
  </si>
  <si>
    <t>Circuit miles of overhead distribution lines in WUI to harden</t>
  </si>
  <si>
    <t>Number of substations to harden</t>
  </si>
  <si>
    <t>Number of substations in WUI to harden</t>
  </si>
  <si>
    <t>Circuit miles of overhead transmission lines to harden</t>
  </si>
  <si>
    <t>Table 18: Key drivers of ignition probability</t>
  </si>
  <si>
    <t xml:space="preserve">Ignition probability drivers </t>
  </si>
  <si>
    <t>Number of incidents per year (according to 5-year historical average)</t>
  </si>
  <si>
    <t>Average likelihood of ignition per incident</t>
  </si>
  <si>
    <t xml:space="preserve"> Ignitions from this driver (according to 5-year historical average)</t>
  </si>
  <si>
    <t>N/A - BVES's entire Service Territory is either HFTD 2 or 3</t>
  </si>
  <si>
    <t>Vegetation contact</t>
  </si>
  <si>
    <t>Transformer failure</t>
  </si>
  <si>
    <t>The following tabs correspond to Section 4 of the WMP Narrative</t>
  </si>
  <si>
    <t>Table 19: Macro trends impacting ignition probability and/or wildfire consequence</t>
  </si>
  <si>
    <t>Rank</t>
  </si>
  <si>
    <t>Macro trends impacting utility ignited ignition probability and estimated wildfire consequence by year 10</t>
  </si>
  <si>
    <t>Change in ignition probability and estimated wildfire consequence due to climate change</t>
  </si>
  <si>
    <t>BVES expects climate change to produce significant increase in ignition probability over the 10 year period. Based on 2017 Climate Change and Health Profile Report San Bernardino County (UC Davis), California Fourth Climate Assessment.</t>
  </si>
  <si>
    <t>Change in ignition probability and estimated wildfire consequence due to relevant invasive species, such as bark beetles</t>
  </si>
  <si>
    <t>The Big Bear Lake region has previously been affected by bark beetles, notably in the Summer of 2018 as a result of the then-ongoing drought in California. While BVES has not experienced any ignition events, increased dead tree density is likely as climate change creates more favorable Summer conditions for bark beetle populations.</t>
  </si>
  <si>
    <t>Change in ignition probability and estimated wildfire consequence due to other drivers of change in fuel density and moisture</t>
  </si>
  <si>
    <t>BVES's service territory is in a heavily forested alpine environment. Any increase in fuel density and dryness creates a disproportionate increase in ignition probability and/or estimated wildfire consequences.</t>
  </si>
  <si>
    <t>Population changes (including Access and Functional Needs population) that could be impacted by utility ignition</t>
  </si>
  <si>
    <t xml:space="preserve">BVES's service territory is entirely in a mountain resort region. BVES does not expect significant population changes within its service territory and does not foresee measurable changes impacting ignition probability and/or wildfire consequence as a result. </t>
  </si>
  <si>
    <t>Population changes in HFTD that could be impacted by utility ignition</t>
  </si>
  <si>
    <t>Population changes in WUI that could be impacted by utility ignition</t>
  </si>
  <si>
    <t>Utility infrastructure location in HFTD vs non-HFTD</t>
  </si>
  <si>
    <t>BVES's service territory is entirely in HFTD 2 or HFTD3. As a result, BVES does not foresee any differentiated impacts in ignition probability and/or wildfire consequence due to the location of utilit infrastructure in HFTD vs non-HFTD</t>
  </si>
  <si>
    <t>Utility infrastructure location in urban vs rural vs highly rural areas</t>
  </si>
  <si>
    <t>BVES's service territory is primarily rural with no highly rural areas and limited urban areas. As a result, BVES does not foresee any differentiated impacts in ignition probability and/or wildfire consequences due to the location of utility infrastructure in urban vs rural vs highly rural areas</t>
  </si>
  <si>
    <t>Table 20: Anticipated characteristics of PSPS use over next 10 years</t>
  </si>
  <si>
    <t>Rank order 1-9</t>
  </si>
  <si>
    <t>Significantly increase; increase; no change; decrease; significantly decrease</t>
  </si>
  <si>
    <t>N/A - BVES does not anticipate and has not had any PSPS events</t>
  </si>
  <si>
    <t>Number of customers affected by PSPS events (total)</t>
  </si>
  <si>
    <t>No change</t>
  </si>
  <si>
    <t>BVES has not implemented any PSPS and does not anticipate the need for PSPS over the next 10 years</t>
  </si>
  <si>
    <t>Number of customers affected by PSPS events (normalized by fire weather, e.g., Red Flag Warning line mile days)</t>
  </si>
  <si>
    <t>Frequency of PSPS events in number of instances where utility operating protocol requires de-energization of a circuit or portion thereof to reduce ignition probability (total)</t>
  </si>
  <si>
    <t>Frequency of PSPS events in number of instances where utility operating protocol requires de-energization of a circuit or portion thereof to reduce ignition probability (normalized by fire weather, e.g., Red Flag Warning line mile days)</t>
  </si>
  <si>
    <t>Scope of PSPS events in circuit-events, measured in number of events multiplied by number of circuits targeted for de-energization (total)</t>
  </si>
  <si>
    <t>Scope of PSPS events in circuit-events, measured in number of events multiplied by number of circuits targeted for de-energization (normalized by fire weather, e.g., Red Flag Warning line mile days)</t>
  </si>
  <si>
    <t>Duration of PSPS events in customer hours (total)</t>
  </si>
  <si>
    <t>Duration of PSPS events in customer hours (normalized by fire weather, e.g., Red Flag Warning line mile days)</t>
  </si>
  <si>
    <r>
      <rPr>
        <b/>
        <sz val="8"/>
        <rFont val="Arial"/>
        <family val="2"/>
        <scheme val="minor"/>
      </rPr>
      <t>Note</t>
    </r>
    <r>
      <rPr>
        <sz val="8"/>
        <rFont val="Arial"/>
        <family val="2"/>
        <scheme val="minor"/>
      </rPr>
      <t xml:space="preserve">: BVES does not anticipate future PSPS events to occur and has not initiated proactive de-energization within 2015 - 2019. </t>
    </r>
  </si>
  <si>
    <t>The following tabs correspond to Section 5 of the WMP Narrative</t>
  </si>
  <si>
    <t>Table 21: Risk assessment and mapping</t>
  </si>
  <si>
    <t>Initiative activity</t>
  </si>
  <si>
    <t>Total per-initiative spend</t>
  </si>
  <si>
    <t>Subtotal A: Capital expenditure</t>
  </si>
  <si>
    <t>Subtotal B: Operating expenses</t>
  </si>
  <si>
    <t>Line miles to be treated</t>
  </si>
  <si>
    <t>Spend/ treated line mile</t>
  </si>
  <si>
    <t>Ignition probability drivers targeted</t>
  </si>
  <si>
    <t>Risk reduction</t>
  </si>
  <si>
    <t>Risk-spend efficiency</t>
  </si>
  <si>
    <t>Other risk drivers addressed</t>
  </si>
  <si>
    <t>Existing/ new</t>
  </si>
  <si>
    <t>Existing: What proceeding has reviewed program</t>
  </si>
  <si>
    <t>If new: Memorandum account</t>
  </si>
  <si>
    <t>In / exceeding compliance with regulations</t>
  </si>
  <si>
    <t>Cite associated rule</t>
  </si>
  <si>
    <t>1. A summarized risk map showing the overall ignition probability and estimated wildfire consequence along electric lines and equipment</t>
  </si>
  <si>
    <t>2019 plan</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</si>
  <si>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summarized risk map showing the overall ignition probability and estimated wildfire consequence along electric lines and equipment. Within the next 3 years, BVES will develop a summarized risk map showing the overall ignition probability and estimated wildfire consequence along electric lines and equipment
There are no specifically designated expenses, risk reductions, or any of the other column headings above associated with this initiative.  Within the next 3 years, BVES will endeavor to develop a cost estimate to develop the model and present the estimated costs as part of its WMP filing.</t>
  </si>
  <si>
    <t>2019 actual</t>
  </si>
  <si>
    <t>2020-2022 plan total</t>
  </si>
  <si>
    <t>2. Climate-driven risk map and modelling based on various relevant weather scenarios</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</si>
  <si>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climate-driven risk map and modelling based on various relevant weather scenarios. Within the next 3 years, BVES will endeavor to develop a climate-driven risk map and modelling based on various relevant weather scenarios.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</si>
  <si>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 xml:space="preserve">3. Ignition probability mapping showing the probability of ignition along the electric lines and equipment </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</si>
  <si>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an ignition probability mapping showing the probability of ignition along the electric lines and equipment. Within the next 3 years, BVES will endeavor to develop an ignition probability mapping showing the probability of ignition along the electric lines and equipment.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</si>
  <si>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4. Initiative mapping and estimation of wildfire and PSPS risk-reduction impact</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</si>
  <si>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an initiative mapping and estimation of wildfire and PSPS risk-reduction impact. Within the next 3 years, BVES will endeavor to develop an Initiative “mapping and estimation of wildfire and PSPS risk-reduction impact”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</si>
  <si>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 xml:space="preserve">5. Match drop simulations showing the potential wildfire consequence of ignitions that occur along the electric lines and equipment </t>
  </si>
  <si>
    <t>Bear Valley Electric Service does not, at this time, have a specific wilfire mitigation risk assessment and mapping initiative focused on conducting match drop simulations showing the potential wildfire consequence of ignitions that occur along BVES's electric lines and equipment.
BVES's Subject Matter Expert evaluates the frequency of potential ignition events versus a set of impact categories (reliability, compliance, quality of service, safety and environmental) to develop total risk impact and scores. 
There are not specifically designated expenses, risk reductions, or any of the other column headings above associated with this initiative.  Within the next 3 years, BVES will develop a cost estimate to develop the model and present the estimated costs as part of its WMP filing.</t>
  </si>
  <si>
    <t>6. Weather-driven risk map and modelling based on various relevant weather scenarios</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</si>
  <si>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weather driven risk map and model based on various relevant weather scenarios. BVES subject matter expert evaluates the frequency of potential ignition events versus a set of impact categories (reliability, compliance, quality of service, safety and environmental) to develop total risk impact and scores. Within the next 3 years, BVES will endeavor to develop a weather-driven risk map and modelling based on various relevant weather scenarios.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</si>
  <si>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7. Other / not listed</t>
  </si>
  <si>
    <t>Bear Valley Electric Services does not have any risk assessment and mapping initiatives other than those provided above at this time. Within the next 3 years, BVES will develop a cost estimate to develop the model and present the estimated costs as part of its WMP filing.</t>
  </si>
  <si>
    <t>Table 22: Situational awareness and forecasting</t>
  </si>
  <si>
    <t>1. Advanced weather monitoring and weather stations</t>
  </si>
  <si>
    <t>N/A - this is a System Wide Initiative</t>
  </si>
  <si>
    <t>Dry conditions, high wind speeds, inclement weather that could increase ignition risk (e.g. lightning)</t>
  </si>
  <si>
    <t>Wildfire-Significant Loss of Property</t>
  </si>
  <si>
    <t>Existing</t>
  </si>
  <si>
    <t>GRC</t>
  </si>
  <si>
    <t>Memorandum Account and GRC</t>
  </si>
  <si>
    <t>In compliance</t>
  </si>
  <si>
    <t xml:space="preserve">GO95 </t>
  </si>
  <si>
    <t>Installs additional 10  weather stations throughout the BVES service area bringing the total to 20 weather stations.  Allows BVES to prepare response ahead of time and take precautionary and/or advanced action.  Also, allows BVES to validate actual conditions in the field such as before and after PSPS events.</t>
  </si>
  <si>
    <t>2. Continuous monitoring sensors</t>
  </si>
  <si>
    <t>Contact from object, 
all types of equipment/facility failure, wire-to-wire contact/contamination</t>
  </si>
  <si>
    <t>New</t>
  </si>
  <si>
    <t>N/A - this is a new initiative</t>
  </si>
  <si>
    <t>WMP Memorandum Account</t>
  </si>
  <si>
    <t>Exceeding compliance</t>
  </si>
  <si>
    <t>GO95</t>
  </si>
  <si>
    <t>Installs ALERT Wildfire HD Cameras throughout the service area allowing rapid detection and direction of first responders to any fires.</t>
  </si>
  <si>
    <t>3. Fault indicators for detecting faults on electric lines and equipment</t>
  </si>
  <si>
    <t>BVES is monitoring Down wire Detection Technology and once the technology is ready for field use, BVES will develop a Down Wire Detection Installment Program in future WMPs.</t>
  </si>
  <si>
    <t>4. Forecast of a fire risk index, fire potential index, or similar</t>
  </si>
  <si>
    <t xml:space="preserve">Bear Valley Electric Service has not established a plan to develop a forecast of a fire risk index, fire potential index, or similar beyond that which it has communicated in its 2019 and 2020 WMPs at this time.
BVES's Subject Matter Expert evaluates the frequency of potential ignition events versus a set of impact categories (reliability, compliance, quality of service, safety and environmental) to develop total risk impact and scores.
In addition, no specific incremental  spend has been identified for this initiative.  Bear Valley Electric Service does not have a proprietary model or methodology for evaluating the potential impact of ignitions. </t>
  </si>
  <si>
    <t>5. Personnel monitoring areas of electric lines and equipment in elevated fire risk conditions</t>
  </si>
  <si>
    <t>Bear Valley Electric Service does not have a specific wildfire mitigation situational awareness and forecasting initiative focused on personnel monitoring areas of electric lines and equipment in elevated fire risk conditions in addition to the situational awareness and forecasting initiatives described in Table 22 as well as the asset management and inspection initiatives described in Table 24.  During high fire threat weather that could lead to PSPS events, BVES does deploy crews to monitor conditions in the field, in the high threat areas.</t>
  </si>
  <si>
    <t>6. Weather forecasting and estimating impacts on electric lines and equipment</t>
  </si>
  <si>
    <t>Contact from object, all types of equipment/facility failure, wire-to-wire contact/contamination</t>
  </si>
  <si>
    <t>ESRB-8</t>
  </si>
  <si>
    <t>Weather Consulting Services. Provides BVES staff service area specific forecasts to better understand possible fire threat weather as well as storm conditions that may affect service.  Allows BVES to prepare response ahead of time and take precautionary and/or avoidance action. Est. $45,000 O&amp;M annually.</t>
  </si>
  <si>
    <t>7. Other / not listed</t>
  </si>
  <si>
    <t xml:space="preserve">Wildfire-Significant Loss of Property. </t>
  </si>
  <si>
    <t>Project. Installs complete Distribution Management Control Center with the following equipment and applications that provide full information capabilities available to Distribution decision makers relevant to the following functional areas: (1) Energy Resources (2) T&amp;D Assets (3) SCADA, Outage Management System &amp; GIS Other Applications (4) Weather Information (5) HD Cameras (6) Media access (Internet, BVES Website &amp; Social Media, Local Radio, TV, etc. (7) Communications Equipment and (8) Dispatch services.</t>
  </si>
  <si>
    <t>8. Other / not listed</t>
  </si>
  <si>
    <t>Wildfire-Significant Loss of Property. Loss of Energy Supplies.</t>
  </si>
  <si>
    <t>D 19-08-027</t>
  </si>
  <si>
    <t>GIS-based applications (e.g. Outage Management System).Implementation of GIS-based systems, such as outage management systems and interactive voice response systems, which allow BVES to locate outages and respond to customers more promptly in the case of a wildfire or related emergency</t>
  </si>
  <si>
    <t>9. Other/ not listed</t>
  </si>
  <si>
    <t xml:space="preserve"> $              70,000  </t>
  </si>
  <si>
    <t> $               $70,000</t>
  </si>
  <si>
    <t>Contact from Object. All types of equipment/facility failure, wire-wire contact/contamination</t>
  </si>
  <si>
    <t>Implement iRestore APP.Provides First Responders and internal Damage Assessment Teams tool to quickly document and report T&amp;D facility problems to Dispatch.</t>
  </si>
  <si>
    <t xml:space="preserve">$          67,860.00   </t>
  </si>
  <si>
    <t xml:space="preserve">$              67,860.00   </t>
  </si>
  <si>
    <t>Table 23: Grid design and system hardening</t>
  </si>
  <si>
    <t>1. Capacitor maintenance and replacement program</t>
  </si>
  <si>
    <t>Bear Valley Electric Service does not have a specific wildfire mitigation grid design and system hardening initiative focused on capacitor maintenance and replacement at this time. 
Bear Valley Electric Service has 25 capacitor locations and maintenance and replacement is included in the company's standard inspection, maintenance, and replacement protocols. The capacitors are fixed (either on service or off service) and part of our Overhead Facility Patrol and Inspection program objectives is to ensure they are not leaking or visually damaged. Any enhanced inspections or accelerated correction timeframe/replacements are captured in Table 24 Asset management and inspections.</t>
  </si>
  <si>
    <t>2. Circuit breaker maintenance and installation to de-energize lines upon detecting a fault</t>
  </si>
  <si>
    <t>Bear Valley Electric Service does not have a specific wildfire mitigation grid design and system hardening initiative focused on circuit breaker maintenance and replacement at this time.  
Circuit breakers are generally installed for all distribution circuits to detect fault current and protect equipment in the event that a fault is detected. 
Circuit breaker replacement and maintenance is included in the company’s standard inspection, maintenance, and replacement protocols. Any enhanced inspections or accelerated correction timeframe/replacements are captured in Table 24 Asset management and inspections. Replacements of specific, targeted circuit breakers as a part of BVES's WMP to support overall advanced coordination and detection efforts are better captured in Table 23 Initiative 9. Installation of system automation equipment.</t>
  </si>
  <si>
    <t>3. Covered conductor installation</t>
  </si>
  <si>
    <t xml:space="preserve"> $                           -   </t>
  </si>
  <si>
    <t>Contact from object.</t>
  </si>
  <si>
    <t>N/A - request by approval of 2020 WMP</t>
  </si>
  <si>
    <t xml:space="preserve">WMP Memorandum Account </t>
  </si>
  <si>
    <t>N/A - this initiative is not associated with specific regulations. The program exceeds standard design.</t>
  </si>
  <si>
    <t>N/A - this initiative is not associated with a specific rule</t>
  </si>
  <si>
    <t>2019 includes  $458,000 for the Covered Conductor Replacement Pilot Program and $292,000 for the Covered Conductor Wrap Pilot Program. Program replaces all 205.2 line miles of 34.5 kV overhead sub-transmission lines (beginning in 2020) and 4 kV distribution lines (beginning in 2021) with covered wire over a 6-year period, 2020-2025.</t>
  </si>
  <si>
    <t>4. Covered conductor maintenance</t>
  </si>
  <si>
    <t xml:space="preserve">Bear Valley Electric Service does not have specific wildfire mitigation grid design and system hardening initiatives focused on covered conductor maintenance. As BVES progresses with its implementation of its wildfire mitigation initiatives, BVES will continue to evaluate covered conductor maintenance initiatives specific to wildfire mitigation. </t>
  </si>
  <si>
    <t>5. Crossarm maintenance, repair, and replacement</t>
  </si>
  <si>
    <t>Bear Valley Electric Service does not have a specific wildfire mitigation grid design and system hardening  initiative focused on crossarm maintenance, repair, and replacement at this time. 
Routine crossarm maintenance, repair, and replacement are included in the company’s standard inspection and correction programs, with an accelerated timeline for correction under the company’s Inspection program improvement, as included in Table 24 Asset management and inspections.</t>
  </si>
  <si>
    <t>6. Distribution pole replacement and reinforcement, including with composite poles</t>
  </si>
  <si>
    <t>All types of equipment/facility failure, wire-wire contact/contamination</t>
  </si>
  <si>
    <t>D.19-08-027</t>
  </si>
  <si>
    <t>In compliance with Regulation</t>
  </si>
  <si>
    <t>GO-95</t>
  </si>
  <si>
    <t>Test all poles to loading standards, GO95 requirements, intrusive inspection criteria and age and then, replaces or remediates non-compliant poles.</t>
  </si>
  <si>
    <t>7. Expulsion fuse replacement</t>
  </si>
  <si>
    <t>Fuse failure-all.</t>
  </si>
  <si>
    <t>N/A - this is an existing initiative</t>
  </si>
  <si>
    <t>Exceeds</t>
  </si>
  <si>
    <t>GO 95</t>
  </si>
  <si>
    <t>Replaces all conventional (expulsion) fuses with current limiting (ELF) and electronic fuses (Fuse TripSavers).</t>
  </si>
  <si>
    <t>8. Grid topology improvements to mitigate or reduce PSPS events</t>
  </si>
  <si>
    <t>Bear Valley Electric Service does not have a specific wildfire mitigation grid design and system hardening initiative focused on grid topology improvements to mitigate or reduce PSPS events in addition to those described elsewhere in Table 23 such as Initiatives 16(a)-16(f).</t>
  </si>
  <si>
    <t>9. Installation of system automation equipment</t>
  </si>
  <si>
    <t>Wildfire-Significant Loss of Property. Loss of Energy Supplies</t>
  </si>
  <si>
    <t>N/A - this initiative is not associated with a specific regulation</t>
  </si>
  <si>
    <t>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8% complete as of January 2020.</t>
  </si>
  <si>
    <t>10. Maintenance, repair, and replacement of connectors, including hotline clamps</t>
  </si>
  <si>
    <t>Bear Valley Electric Service does not have a specific wildfire mitigation grid design and system hardening initiative focused on maintenance, repair, and replacement of connectors, including hotline clamps at this time. Replacement of connectors, where applicable, is included in other programs such as installation of covered conductor.</t>
  </si>
  <si>
    <t>11. Mitigation of impact on customers and other residents affected during PSPS event</t>
  </si>
  <si>
    <t>Bear Valley Electric Service does not have specific wildfire mitigation grid design and system hardening initiatives focused on mitigation of impact on customers and other residents affected during PSPS event in addition to the initiatives in Table 23. 
Both of these programs are combined as relevant grid topology improvements pertaining to grid design and system hardening that reduce PSPS events inherently also mitigate the impact on customers. Furthermore, BVES’s additional programs or efforts to mitigate the impact on customers and other residents affected during a PSPS event are captured in Table 28 Item 5.</t>
  </si>
  <si>
    <t>12. Other corrective action</t>
  </si>
  <si>
    <t>Contact from object. Conductor failure-all.</t>
  </si>
  <si>
    <t>Wildfire-Significant Loss of Property. Wildfire-Public Safety.</t>
  </si>
  <si>
    <t>N/A  - this is a new initiative</t>
  </si>
  <si>
    <t>Replaces the 34.5 kV Radford Line (2.82 overhead circuit miles/8.46 line miles) with covered power lines and poles that are resistant to fire.</t>
  </si>
  <si>
    <t>Costs for design</t>
  </si>
  <si>
    <t>13. Pole loading infrastructure hardening and replacement program based on pole loading assessment program</t>
  </si>
  <si>
    <t>Bear Valley Electric Service's pole loading infrastructure hardening and replacement program based on pole loading assessment program is encompassed by and addressed in Table 24 Initiative 6. Intrusive pole inspections. Under this initiative, BVES tests all poles to loading standards, GO95 requirements, intrusive inspection criteria and age, and then replaces or remediates non-compliant poles.</t>
  </si>
  <si>
    <t>14. Transformers maintenance and replacement</t>
  </si>
  <si>
    <t>Bear Valley Electric Service does not have a specific wildfire mitigation grid design and system hardening initiative focused on transformer maintenance and replacement. Transformer replacement and maintenance is included in the company’s standard inspection, maintenance, and replacement protocols. .</t>
  </si>
  <si>
    <t>15. Transmission tower maintenance and replacement</t>
  </si>
  <si>
    <t xml:space="preserve">Bear Valley Electric Service does not have a specific wildfire mitigation grid design and system hardening initiative focused on transmission tower maintenance and replacement because BVES does not own any transmission. </t>
  </si>
  <si>
    <t>16. Undergrounding of electric lines and/or equipment</t>
  </si>
  <si>
    <t>The SCE Ute Lines (1 &amp; 2), which only serve BVES, consists of approximately 1.5 miles of overhead sub-transmission bare lines (34.5 kV) that connect the BVES system at two points with the SCE Goldhill Switch Station. The Ute Lines (1 &amp; 2) run on the same poles for a large section of the circuit.  These SCE assets are located in the U.S. Forest Service area and in an environmentally sensitive area known as the “pebble plane”.  These lines provide approximately 72% of rated supply capacity and, under normal conditions, 100% of BVES’ supply loads.  These lines allow BVES to adopt a defensive operational scheme during the fire season by allowing the de-energization of the Radford Line (from the Redlands), which mostly traverses a High Fire Threat District (“HFTD”) Tier 3 area.  The Ute Lines (1 &amp; 2) are completely in a HFTD Tier 2 area.  Therefore, these lines are critical to BVES’ energy supply and reliability and permit BVES to significantly mitigate risk of wildfire in its HFTD Tier 3 area.
BVES does not intend to pursue this project further, but intends to pursue other options with SCE to resolve the inherent wildfire risk exposure, and system safety and reliability risk of the Ute lines.
Under this WMP, BVES does not propose to underground any overhead lines.</t>
  </si>
  <si>
    <t>17. Updates to grid topology to minimize risk of ignition in HFTDs</t>
  </si>
  <si>
    <t>Bear Valley Electric Service does not have any specific grid design and system hardening wildfire mitigation initiatives focused on updates to grid topology to minimize risk of ignition in HFTDs at this time. BVES recognizes that it should continue to evaluate updates to grid topology as weather patterns change and overall modeling and assessments evolve.
Other grid design and system hardening programs include, as a component, grid topology improvements to minimize the risk of ignition in the HFTD. BVES recognizes that it is challenging to mitigate wildfire risk through grid topology changes alone and therefore focuses more on augmentation of existing circuitry through system hardening efforts included throughout Table 23.</t>
  </si>
  <si>
    <t>18. Other / not listed</t>
  </si>
  <si>
    <t>N/A - this initiative does not have a specific line mileage associated with its implementation</t>
  </si>
  <si>
    <t>Contact from object. All types of equipment/facility failure.</t>
  </si>
  <si>
    <t>Wildfire-Significant Loss of Property.</t>
  </si>
  <si>
    <t xml:space="preserve">Safety and Technical Upgrades to Palomino Substation. Converts substation from overhead-type to  underground and pad-mounted design with deadfront SCADA enabled equipment. </t>
  </si>
  <si>
    <t>19. Other / not listed</t>
  </si>
  <si>
    <t>Safety and Technical Upgrades to Pineknot substation. Converts substation from overhead-type to  underground and pad-mounted design with deadfront SCADA enabled equipment. Estimated $2,936,929.00 CAPEX over 1 year 2019-2020. 90% complete as of January 2020. Covered in BVES's General Rate Case A.17-05-004.</t>
  </si>
  <si>
    <t>20. Other / not listed</t>
  </si>
  <si>
    <t>Contact from object. All types of equipment/facility failure. Wire-to-wire contact/contamination.</t>
  </si>
  <si>
    <t>Exceeding</t>
  </si>
  <si>
    <t>Replaces all tree attachments in the BVES service area with overhead on poles. Covered in BVES's General Rate Case A.17-05-004.</t>
  </si>
  <si>
    <t>21. Other / not listed</t>
  </si>
  <si>
    <t>Wildfire-Public Safety.</t>
  </si>
  <si>
    <t>Hardening of overhead facilities along evacuation routes to prevent facilities from falling into evacuation routes during a wildfire. Pilot program to be perform in 2020 plan at a cost of $200,000. Note that the estimates for 2021 and 2022 will be updated in next WMP based on pilot program results.</t>
  </si>
  <si>
    <t>22. Other / not listed</t>
  </si>
  <si>
    <t>Loss of Energy Supplies.</t>
  </si>
  <si>
    <t>N/A - this initiative does not address any other risk drivers</t>
  </si>
  <si>
    <t xml:space="preserve">New </t>
  </si>
  <si>
    <t>BVPP Reliability Upgrades. Upgrades power plant electronic controls, emissions monitoring systems, catalyst reliability, and engine performance.</t>
  </si>
  <si>
    <t>23. Other / not listed</t>
  </si>
  <si>
    <t>Construct an Energy Storage Facility within BVES’s Service Territory. Costs not reflected in this filing as the project is still under consideration. Future WMPs will present firm amounts.</t>
  </si>
  <si>
    <t>Table 24: Asset management and inspections</t>
  </si>
  <si>
    <t xml:space="preserve">1. Detailed inspections of distribution electric lines and equipment </t>
  </si>
  <si>
    <t>Bear Valley Electric Service has not specified a wildfire mitigation asset management and inspections initiative for detailed inspections of distribution lines and equipment. BVES's distribution inspection initiatives are best captured in Table 24 Item 11. Patrol inspections of distribution lines and equipment</t>
  </si>
  <si>
    <t xml:space="preserve">2. Detailed inspections of transmission electric lines and equipment </t>
  </si>
  <si>
    <t>3. Improvement of inspections</t>
  </si>
  <si>
    <t xml:space="preserve">N/A - Elements already captured in other relevant programs </t>
  </si>
  <si>
    <t>All types of equipment failure;
Contact from object</t>
  </si>
  <si>
    <t>New in 2019</t>
  </si>
  <si>
    <t>CA GO 95 &amp; 165</t>
  </si>
  <si>
    <t>GO 95 &amp; 165</t>
  </si>
  <si>
    <t>Improvements of Bear Valley Electric Service's inspections have already been captured in other initiatives</t>
  </si>
  <si>
    <t xml:space="preserve">4. Infrared inspections of distribution electric lines and equipment </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</si>
  <si>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t>
  </si>
  <si>
    <t xml:space="preserve">5. Infrared inspections of transmission electric lines and equipment </t>
  </si>
  <si>
    <t xml:space="preserve">6. Intrusive pole inspections </t>
  </si>
  <si>
    <t>Test all poles to loading standards, GO95 requirements, intrusive inspection criteria and age and then, replaces or remediates non-compliant poles. Covered under table 23 section 6.</t>
  </si>
  <si>
    <t>7. LiDAR inspections of distribution electric lines and equipment</t>
  </si>
  <si>
    <t>GO-165</t>
  </si>
  <si>
    <t>Conduct LiDAR surveys of BVES overhead system on a semi-annual basis.</t>
  </si>
  <si>
    <t>-</t>
  </si>
  <si>
    <t>8. LiDAR inspections of transmission electric lines and equipment</t>
  </si>
  <si>
    <t xml:space="preserve">9. Other discretionary inspection of distribution electric lines and equipment, beyond inspections mandated by rules and regulations </t>
  </si>
  <si>
    <t>Bear Valley Electric Service does not have any wildfire mitigation asset management and inspection initiatives focused on other discretionary inspections of distribution electric lines and equipment beyond inspections mandated by rules and regulations at this time that have not been captured in other initiatives.</t>
  </si>
  <si>
    <t xml:space="preserve">10. Other discretionary inspection of transmission electric lines and equipment, beyond inspections mandated by rules and regulations </t>
  </si>
  <si>
    <t xml:space="preserve">11. Patrol inspections of distribution electric lines and equipment </t>
  </si>
  <si>
    <t xml:space="preserve">N/A - all risk drivers have been captured in the Ignition probability drivers targeted </t>
  </si>
  <si>
    <t>WMP Memorandum Account.</t>
  </si>
  <si>
    <t xml:space="preserve">Conduct annual 2nd Ground Patrol of overhead facilities by 3rd party.  This is in addition to BVES GO-165 annual ground patrol. </t>
  </si>
  <si>
    <t xml:space="preserve">12. Patrol inspections of transmission electric lines and equipment </t>
  </si>
  <si>
    <t xml:space="preserve">13. Pole loading assessment program to determine safety factor </t>
  </si>
  <si>
    <t>Bear Valley Electric Service's wildfire mitigation asset management and inspections pole loading assessment program to determine safety factor is fully captured in Table 24 Initiative 6. Intrusive pole inspections.</t>
  </si>
  <si>
    <t xml:space="preserve">14. Quality assurance / quality control of inspections </t>
  </si>
  <si>
    <t>N/A - Elements already captured in other relevant initiatives</t>
  </si>
  <si>
    <t>All</t>
  </si>
  <si>
    <t>General initiative and best practices applied to and accounted for in other relevant initiatives</t>
  </si>
  <si>
    <t xml:space="preserve">15. Substation inspections </t>
  </si>
  <si>
    <t>Bear Valley Electric Service's substation inspections are fully captured in Table 24 Item 11. Patrol inspections of distribution electric lines and equipment</t>
  </si>
  <si>
    <t>16. Other / not listed</t>
  </si>
  <si>
    <t xml:space="preserve">$           105,566.00 </t>
  </si>
  <si>
    <t xml:space="preserve"> $                          -   </t>
  </si>
  <si>
    <t xml:space="preserve"> $           105,566.00 </t>
  </si>
  <si>
    <t>N/A - this initiative is not associated with specific regulations</t>
  </si>
  <si>
    <t>Electrical Preventative Maintenance Program. Program to conduct preventive maintenance and safety checks on major substation and field equipment. RSE is an estimate based on latest available risk assessment.</t>
  </si>
  <si>
    <t xml:space="preserve">$             32,395.00 </t>
  </si>
  <si>
    <t xml:space="preserve"> $             32,395.00 </t>
  </si>
  <si>
    <t xml:space="preserve">$           105,566.67 </t>
  </si>
  <si>
    <t xml:space="preserve"> $           105,566.67 </t>
  </si>
  <si>
    <t xml:space="preserve">$           107,678.00 </t>
  </si>
  <si>
    <t xml:space="preserve"> $           107,678.00 </t>
  </si>
  <si>
    <t xml:space="preserve">$           109,831.56 </t>
  </si>
  <si>
    <t xml:space="preserve"> $           109,831.56 </t>
  </si>
  <si>
    <t xml:space="preserve">$           323,076.23 </t>
  </si>
  <si>
    <t xml:space="preserve"> $           323,076.23 </t>
  </si>
  <si>
    <t>Table 25: Vegetation management and inspections</t>
  </si>
  <si>
    <t>1. Additional efforts to manage community and environmental impacts</t>
  </si>
  <si>
    <t>Bear Valley Electric Service does not have a specific wildfire mitigation vegetation management and inspection initiative dedicated to this effort at this time. BVES recognizes that additional efforts to manage community and environmental impacts are critical to reducing wildfire risk and conducts such efforts on an as-needed basis, as well as incorporating additional efforts within other programs such as those in Table 29 and Table 30.</t>
  </si>
  <si>
    <t xml:space="preserve">2. Detailed inspections of vegetation around distribution electric lines and equipment </t>
  </si>
  <si>
    <t>N/A - this is a System Wide initiative</t>
  </si>
  <si>
    <t>FHPMA (not new)</t>
  </si>
  <si>
    <t>Increases vegetation clearances, criterial for tree removals, and eliminates overhang on sub-transmission.  These are above the 2017 baseline vegetation clearances that were in effect before CPUC Decision 17-12-024 was adopted.</t>
  </si>
  <si>
    <t xml:space="preserve">3. Detailed inspections of vegetation around transmission electric lines and equipment </t>
  </si>
  <si>
    <t xml:space="preserve">4. Emergency response vegetation management due to red flag warning or other urgent conditions </t>
  </si>
  <si>
    <t>Bear Valley Electric Service does not have a specific wildfire mitigation vegetation management and inspection initiative dedicated to this effort at this time. BVES recognizes that emergency response vegetation management due to red flag warnings or other urgent conditions are critical to reducing wildfire risk and has already incorporated these efforts into BVES's existing Emergency Response and Preparedness Plan as well as the initiatives described in Table 26 Grid Operations and Protocols.</t>
  </si>
  <si>
    <t>5. Fuel management and reduction of “slash” from vegetation management activities</t>
  </si>
  <si>
    <t>Bear Valley Electric Service does not have a specific wildfire mitigation vegetation management and inspection initiative dedicated to this effort at this time. Fuel management and reduction of "slash" from vegetation management activities have been incorporated into BVES's ongoing and newly proposed vegetation management initiatives as described in Table 25.</t>
  </si>
  <si>
    <t>6. Improvement of inspections</t>
  </si>
  <si>
    <t>Reduces escalation should an ignition event occur through removal of fuel</t>
  </si>
  <si>
    <t>2017 GRC &amp; 2019 WMP</t>
  </si>
  <si>
    <t>Program incorporated new requirements  in 2019</t>
  </si>
  <si>
    <t>7. LiDAR inspections of vegetation around distribution electric lines and equipment</t>
  </si>
  <si>
    <t>Bear Valley Electric Service's LiDAR inspections of vegetation around distribution electric lines and equipment are captured in Table 24 Initiative 7. LiDAR inspections of distribution electric lines and equipment.</t>
  </si>
  <si>
    <t>8. LiDAR inspections of vegetation around transmission electric lines and equipment</t>
  </si>
  <si>
    <t xml:space="preserve">9. Other discretionary inspection of vegetation around distribution electric lines and equipment, beyond inspections mandated by rules and regulations </t>
  </si>
  <si>
    <t>Bear Valley Electric Service does not have any other discretionary inspections of vegetation around distribution electric lines and equipment beyond inspections mandated by rules and regulations and other described initiatives at this time.</t>
  </si>
  <si>
    <t xml:space="preserve">10. Other discretionary inspection of vegetation around transmission electric lines and equipment, beyond inspections mandated by rules and regulations </t>
  </si>
  <si>
    <t xml:space="preserve">11. Patrol inspections of vegetation around distribution electric lines and equipment </t>
  </si>
  <si>
    <t>Bear Valley Electric Service's patrol inspections of vegetation around distribution electric lines and equipment are fully captured in Table 25 Initiative 2. Detailed inspection of vegetation around distribution electric lines and equipment and Table 24 Initiative 11. Patrol inspections of distribution electric lines and equipment.</t>
  </si>
  <si>
    <t xml:space="preserve">12. Patrol inspections of vegetation around transmission electric lines and equipment </t>
  </si>
  <si>
    <t xml:space="preserve">13. Quality assurance / quality control of inspections </t>
  </si>
  <si>
    <t xml:space="preserve">14. Recruiting and training of vegetation management personnel </t>
  </si>
  <si>
    <t>Places a full-time contract utility forester as part of the BVES team. The job duties of the contract forester would include: 
Inspections: Inspect and evaluate circuits for hot spot locations, hazard tree identification and outage investigations. 
Auditing: Perform site-specific work audits to ensure contractors are performing within the specifications set forth by BVES. 
Customer Contacts/Issue Resolution: initiate or follow up in a timely and professional manner on all customer issues that may arise in a manner that will support the policies and procedures of BVES. This includes customer notifications, permit negotiations, conflict resolution, outage support/investigations and providing shared resources to construction, substation, lines and/or various work groups related to BVES’s Vegetation Management group. 
Administrative: Perform data entry, spreadsheet work, monitor crew activity sheets, track completed work, capture photo documentation of specific conditions and other administrative tasks as needed.
Developing Work Plans: Develop work plans that specify the pruning and removal requirements to maintain BVES ROWs. These plans will be developed in an efficient and straightforward manner for a seamless transition to the tree contractors.
Specialized Projects: Develop and manage specialized projects with an emphasis on reliability and risk management. Perform enhanced outage investigations, integrated storm hardening projects, performed risk assessment and prioritization studies, developed storm response protocols and implemented hazard tree programs that are focused on improving system safety.
Contractor Safety Observations: Observe contractors as they work and provide safety behavior modification to help ensure a program that is best in class not only in vegetation management, but safety as well.
RSE is an estimate based on latest available risk assessment.</t>
  </si>
  <si>
    <t xml:space="preserve">15. Remediation of at-risk species </t>
  </si>
  <si>
    <t>Remediation of at-risk species is a subset to the company’s vegetation management practices to achieve clearances around electric lines and equipment as described in Table 25, particularly Table 24 Item 14. As such,  Bear Valley Electric Service does not have a specific wildfire mitigation initiative for remediation of at-risk species at this time.</t>
  </si>
  <si>
    <t xml:space="preserve">16. Removal and remediation of trees with strike potential to electric lines and equipment </t>
  </si>
  <si>
    <t>Removal and remediation of trees with strike potential to electric lines and equipment is a subset to the company’s vegetation management practices to achieve clearances around electric lines and equipment as described in Table 25, particularly Table 24 Item 14. As such,  Bear Valley Electric Service does not have a specific wildfire mitigation initiative for removal and remediation of trees with strike potential at this time.</t>
  </si>
  <si>
    <t xml:space="preserve">17. Substation inspections </t>
  </si>
  <si>
    <t>Substation vegetation management is a subset to the company’s overall vegetation management initiatives as described in Table 25.</t>
  </si>
  <si>
    <t xml:space="preserve">18. Substation vegetation management </t>
  </si>
  <si>
    <t>Substation inspections are a subset to the company’s overall vegetation management inspections as described in Table 25 Initiatives 2. and 14.</t>
  </si>
  <si>
    <t>19. Vegetation inventory system</t>
  </si>
  <si>
    <t>Bear Valley Electric Service does not have a specific wildfire mitigation initiative dedicated to the creation and management of a vegetation inventory system at this time. The company's utility forester, as described in Table 25 Item 14., maintains such a system.</t>
  </si>
  <si>
    <t xml:space="preserve">20. Vegetation management to achieve clearances around electric lines and equipment </t>
  </si>
  <si>
    <t>Vegetation management to achieve clearances around electric lines and equipment  is captured in Table 25 Items 2. and 14.</t>
  </si>
  <si>
    <t>N/A - BVES does not have any other or unlisted vegetation management initiatives</t>
  </si>
  <si>
    <t>Table 26: Grid operations and protocols</t>
  </si>
  <si>
    <t xml:space="preserve">1. Automatic recloser operations </t>
  </si>
  <si>
    <t>N/A - this initiative is a non-standard operating practice unassociated with any specific regulation</t>
  </si>
  <si>
    <t>Automatic Recloser Upgrades. Recloser replacement to reduce electrical sparking, while also helping mitigate power outages and equipment damage. Estimated 33% completion in 2019.</t>
  </si>
  <si>
    <t>2. Crew-accompanying ignition prevention and suppression resources and services</t>
  </si>
  <si>
    <t>Bear Valley Electric Service does not currently deploy crew-accompanying ignition prevention and suppression resources and services as part of its routine operational practices. When an emergency occurs, BVES communicates and collaborates with local emergency response teams as described in Section 5.3.9, which can include crew-accompanying ignition prevention and suppression resources and services. Additionally, during elevated risk conditions or during fire season, BVES leverages specific work practices and protocols and makes available specific resources and tools for use by operations personnel as included in Table 26. However, BVES does not currently have a specific grid operations and protocols wildfire mitigation initiative focused on crew-accompanying ignition prevention and suppression resources and services. The use of these services will be re-evaluated and considered for future incorporation as part of the annual WMP review process.</t>
  </si>
  <si>
    <t xml:space="preserve">3. Personnel work procedures and training in conditions of elevated fire risk </t>
  </si>
  <si>
    <t xml:space="preserve">Wildfire Infrastructure Protection Teams. Roles and responsibilities for staff to respond to protect system infrastructure in case of emergencies.  </t>
  </si>
  <si>
    <t>4. Protocols for PSPS re-energization</t>
  </si>
  <si>
    <t xml:space="preserve">Bear Valley Electric Service considers re-energization after a PSPS event to be a subset of outage restoration and re-energization protocols generally included in Table 26. Therefore, the BVES does not have a separate protocol for PSPS. </t>
  </si>
  <si>
    <t xml:space="preserve">5. PSPS events and mitigation of PSPS impacts </t>
  </si>
  <si>
    <t>Existing/New</t>
  </si>
  <si>
    <t>GRC and Fire Hazard Prevt. Memorandum Account</t>
  </si>
  <si>
    <t>R.18-12-005</t>
  </si>
  <si>
    <t>PSPS Protocols. Protocols and procedures to respond to and recover from de-energization events, which proactively prevent wildfires. Costs partially recovered. RSE is an estimate based on latest risk assessment.</t>
  </si>
  <si>
    <t>6. Stationed and on-call ignition prevention and suppression resources and services</t>
  </si>
  <si>
    <t>Bear Valley Electric Service does not currently have stationed and on-call ignition prevention and suppression resources and services not captured in existing initiatives.</t>
  </si>
  <si>
    <t>N/A - costs recovered in BVES' General Rate Case A.17-05-004.</t>
  </si>
  <si>
    <t>N/A - costs recovered in BVES's General Rate Case A.17-05-004.</t>
  </si>
  <si>
    <t>N/A - this initiative is not associated with a specific Risk-Spend Efficiency</t>
  </si>
  <si>
    <t>N/A - this initiative is not associated with any specific regulation</t>
  </si>
  <si>
    <t>Operational Considerations/Special Work Procedures. Operational procedures that are conditions-based to optimize the distribution system for wildfire mitigation. Costs recovered in BVES' General Rate Case A.17-05-004.</t>
  </si>
  <si>
    <t>Table 27: Data governance</t>
  </si>
  <si>
    <t>1. Centralized repository for data</t>
  </si>
  <si>
    <t>N/A - this initiative is unassociated with any specific regulation</t>
  </si>
  <si>
    <t>GIS Data Collection &amp; Sharing. Maintain and share Geographic Information System (GIS) database on system infrastructure for asset management and planning with key stakeholders.</t>
  </si>
  <si>
    <t>2. Collaborative research on utility ignition and/or wildfire</t>
  </si>
  <si>
    <t>Bear Valley Electric Service does not have a specific wildfire mitigation data governance plan focused on collaborative research on utility ignition or wildfire at this time. The company generally collaborates with Mutual Aid Partners and first responders to develop protocols, procedures, and communication plans to prevent, manage, and respond to utility ignition or wildfire.</t>
  </si>
  <si>
    <t>3. Documentation and disclosure of wildfire-related data and algorithms</t>
  </si>
  <si>
    <t xml:space="preserve">Bear Valley Electric Service does not have a specific data governance wildfire mitigation program focused on documentation and disclosure of wildfire-related data and algorithms that maps to the tracking and level of detail requested in this table at this time. </t>
  </si>
  <si>
    <t>4. Tracking and analysis of near miss data</t>
  </si>
  <si>
    <t xml:space="preserve">Bear Valley Electric Service does not have a specific wildfire mitigation data governance initiative focused on tracking and analysis of near-miss data that maps to the tracking and level of detail requested in this table at this time. </t>
  </si>
  <si>
    <t>5. Other / not listed</t>
  </si>
  <si>
    <t>Bear Valley Electric Service does not have any other wildfire mitigation data governance initiatives at this time.</t>
  </si>
  <si>
    <t>Table 28: Resource allocation methodology</t>
  </si>
  <si>
    <t>1. Allocation methodology development and application</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</si>
  <si>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allocation methodology development and application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</si>
  <si>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2. Risk reduction scenario development and analysis</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</si>
  <si>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risk reduction scenario development and analysis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</si>
  <si>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3. Risk spend efficiency analysis</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</si>
  <si>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risk spend efficiency analysis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</si>
  <si>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4. Other / not listed</t>
  </si>
  <si>
    <t xml:space="preserve">N/A - While BVES is committed to the continued development and improvement of the company’s risk-based decision making framework, many of the elements requested in this 2020 CA WMP filing may not be applicable to Bear Valley Electric Service, specifically many of the components requested in this section. Bear Valley Electric Service cannot provide information regarding BVES's wildifre mitigation resouce allocation methodology focused on any other unlisted initiative(s)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</si>
  <si>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Table 29: Emergency planning and preparedness</t>
  </si>
  <si>
    <t xml:space="preserve">1. Adequate and trained workforce for service restoration </t>
  </si>
  <si>
    <t>N/A - this is not a specifically budgeted program</t>
  </si>
  <si>
    <t>N/A - response related</t>
  </si>
  <si>
    <t>BVES currently has adequate and trained workforce for service restoration. No risk reduction has been calculated since this action is considered a “control”. No RSE was calculated due no incremental cost being incurred or planned to date.</t>
  </si>
  <si>
    <t>N/A - as a System Wide Initiative, this initiative does not have a specific risk-spend efficiency</t>
  </si>
  <si>
    <t>Reduces impact to customers and comunity from an event causing interrupting of service; reduces risk of escalation</t>
  </si>
  <si>
    <t>N/A - this is an Existing initiative</t>
  </si>
  <si>
    <t>GO 166</t>
  </si>
  <si>
    <t>N/A - no additional comments</t>
  </si>
  <si>
    <t>2. Community outreach, public awareness, and communications efforts</t>
  </si>
  <si>
    <t>N/A - as a System Wide Initiative, this initiative does not have a specified risk reduction</t>
  </si>
  <si>
    <t>GO 167</t>
  </si>
  <si>
    <t xml:space="preserve">3. Customer support in emergencies </t>
  </si>
  <si>
    <t>BVES has an Emergency Response Plan that addresses customer support in emergencies and a disaster relief plan. No risk reduction has been calculated since this action is considered a “control”. No RSE was calculated due no incremental cost being incurred or planned to date. BVES will continue to review this program and may in future WMPs include enhancements that may incur incremental costs.</t>
  </si>
  <si>
    <t>4. Disaster and emergency preparedness plan</t>
  </si>
  <si>
    <t>BVES has an Emergency Response Plan for service restoration and a disaster relief plans in place. No risk reduction has been calculated since this action is considered a “control”. No RSE was calculated due no incremental cost being incurred or planned to date. BVES will continue to review this program and may in future WMPs include enhancements that may incur incremental costs.</t>
  </si>
  <si>
    <t>N/A - this initiative does not have a specific Risk-spend efficiency</t>
  </si>
  <si>
    <t>Emergency Reporting &amp; Procedures. Protocols and procedures for staff to respond to faults, emergencies, outages, dissaster events (such as earthquake, wildfire, etc.), etc.</t>
  </si>
  <si>
    <t>5. Preparedness and planning for service restoration</t>
  </si>
  <si>
    <t>BVES has an Emergency Response Plan for service restoration in place. No risk reduction has been calculated since this action is considered a “control”. No RSE was calculated due no incremental cost being incurred or planned to date. BVES will continue to review this program and may in future WMPs include enhancements that may incur incremental costs.</t>
  </si>
  <si>
    <t>CEMA if applicable</t>
  </si>
  <si>
    <t>Post-Incident Recovery, Restoration &amp; Remediation. Protocols and procedures to respond to and recover from any wildfire or related emergency events.</t>
  </si>
  <si>
    <t>6. Protocols in place to learn from wildfire events</t>
  </si>
  <si>
    <t xml:space="preserve">Bear Valley Electric Service leverages the protocols included in the company’s Emergency Preparedness and Response Plan to learn from wildfire events in the same manner BVES learns from any emergency event. 
Therefore, Bear Valley Electric Service does not have specific protocols in place to learn from wildfire events that are not already covered in a previous program. </t>
  </si>
  <si>
    <t xml:space="preserve">7. Other / not listed </t>
  </si>
  <si>
    <t>Bear Valley Electric Service does not have emergency planning and preparedness initiatives other than those listed above at this time.</t>
  </si>
  <si>
    <t>Table 30: Stakeholder cooperation and community engagement</t>
  </si>
  <si>
    <t xml:space="preserve">1. Community engagement </t>
  </si>
  <si>
    <t>Bear Valley Electric Service does not have a community engagement program specific to wildfire mitigation at this time. 
BVES values community engagement as a wildfire risk mitigation strategy and has incorporated community engagement as a component of its overall Emergency Preparedness and Response Programs as included in Section 5.</t>
  </si>
  <si>
    <t>2. Cooperation and best practice sharing with agencies outside CA</t>
  </si>
  <si>
    <t>This initiative targets all ignition probabilty drivers</t>
  </si>
  <si>
    <t>Reduces risk of escalation through  support of  accelerated restoration</t>
  </si>
  <si>
    <t>N/A - none</t>
  </si>
  <si>
    <t>N/A - there is not a clear threshold for compliance for this initiative</t>
  </si>
  <si>
    <t>3. Cooperation with suppression agencies</t>
  </si>
  <si>
    <t>During emergency situations, Bear Valley Electric Service's [emergency management group] communicates and collaborates with federal and state emergency responders and mutual assistance groups, including fire suppression agencies. The emergency manager has contact information for [state, county and tribal emergency managers, the state’s Emergency Operations Center Emergency Support Functions (ESF) personnel, and the Geographic Area Coordination Centers dispatch centers for fire-related emergency response. ]
Bear Valley Electric Service views cooperation with suppression agencies as a component of the company’s Emergency Planning and Preparedness Programs outlined in Section X and does not have a separate program for cooperation with suppression agencies specific to this Wildfire Mitigation Plan at this time as such.</t>
  </si>
  <si>
    <t>4. Forest service and fuel reduction cooperation and joint roadmap</t>
  </si>
  <si>
    <t xml:space="preserve">While collaboration such as this is critical to the overall reduction of wildfire risk in the state of CA, Bear Valley Electric Service does not have program dedicated to cooperation with the forest service and fuel reduction and the development of a joint roadmap specific to this Wildfire Mitigation Plan. BVES views these efforts on an as-needed basis and incorporates additional efforts to manage community environments within other programs, such as those included in Section 5 and the company’s overall vegetation management and inspections programs described in Section 5. </t>
  </si>
  <si>
    <t xml:space="preserve">5. Other / not listed </t>
  </si>
  <si>
    <t>Bear Valley Electric Service does not have stakeholder cooperation and community engagement initiatives other than those listed above.</t>
  </si>
  <si>
    <t>Table 31: Change in drivers of ignition probability taking into account planned initiatives, for each year of plan</t>
  </si>
  <si>
    <t>Detailed risk driver</t>
  </si>
  <si>
    <t>Are near misses tracked?</t>
  </si>
  <si>
    <t>Number of incidents  per year</t>
  </si>
  <si>
    <t xml:space="preserve">Average percentage likelihood of ignition per incident </t>
  </si>
  <si>
    <t>Number of ignitions  per year</t>
  </si>
  <si>
    <t>Section 6 of the WMP narrative does not require reportable tables from Attachment 1.</t>
  </si>
  <si>
    <t>Metric toTrack</t>
  </si>
  <si>
    <t>Party Responsible</t>
  </si>
  <si>
    <t>Item/Table #</t>
  </si>
  <si>
    <t>Data Owner/Location</t>
  </si>
  <si>
    <t>Tracking Set Up?</t>
  </si>
  <si>
    <t>Number of Level 1, 2, and 3 findings per mile of circuit in HFTD, and per total miles of circuit for each of the following inspection types:
1.	Patrol inspections
2.	Detailed inspections
3.	Other inspection types</t>
  </si>
  <si>
    <t>Paul &amp; Jeff (BVES)</t>
  </si>
  <si>
    <t>Table 1 Item 1</t>
  </si>
  <si>
    <t>Percentage of right-of-way with noncompliant clearance based on applicable rules and
regulations at the time of inspection</t>
  </si>
  <si>
    <t>Table 1 Item 2</t>
  </si>
  <si>
    <t>Percentage of total PSPS predictions that are false
positives or false negatives 2 days before a potential PSPS event</t>
  </si>
  <si>
    <t>Paul &amp; Marc (BVES)</t>
  </si>
  <si>
    <t>Table 1 Item 3</t>
  </si>
  <si>
    <t>Number of sectionalizing devices per circuit mile and number of automated grid control equipment in:
1.	HFTD
2.	Non-HFTD</t>
  </si>
  <si>
    <t>Eric (BVES)</t>
  </si>
  <si>
    <t>Table 1 Item 4</t>
  </si>
  <si>
    <t>Number of circuit hours operated above nameplate capacity in HFTD areas
Average % above nameplate capacity when
equipment operated above nameplate capacity in HFTD areas</t>
  </si>
  <si>
    <t>Table 1 Item 5</t>
  </si>
  <si>
    <t>Dollars per incremental life saved
Dollars invested per estimated dollars of rebuilt structures avoided
Dollars per customer hour of PSPS avoided</t>
  </si>
  <si>
    <t>Table 1 Item 6</t>
  </si>
  <si>
    <t>Percent of all grid assets in HFTD areas using proven and demonstrated wildfire-resistant equipment</t>
  </si>
  <si>
    <t>Table 1 Item 7</t>
  </si>
  <si>
    <t>Percent of residents made aware of PSPS
and emergency response procedures in advance of events, according to post-event surveys
Percent of residents agreeing to participate in utility wildfire risk-reduction activities (e.g.,
allowing access to property for utility hazard tree remediation)</t>
  </si>
  <si>
    <t>Sean (BVES)</t>
  </si>
  <si>
    <t>Table 1 Item 8</t>
  </si>
  <si>
    <t>Number of emergency response deficiencies
reported by Cal OES, suppression agencies, and other emergency response personnel when plans tested or activated</t>
  </si>
  <si>
    <t>Table 1 Item 9</t>
  </si>
  <si>
    <t>Percent of data requested in SDR and WMP collected in initial submission
Number of data elements shared publicly by utilities</t>
  </si>
  <si>
    <t>Navigant</t>
  </si>
  <si>
    <t>Table 1 Item 10</t>
  </si>
  <si>
    <t>Number of all events (such as unplanned outages, faults, conventional blown fuses, etc.) that could
result in ignition, by type according to utility- provided list (total)</t>
  </si>
  <si>
    <t>Table 2 Item 1a</t>
  </si>
  <si>
    <t>Number of all events (such as unplanned outages, faults, conventional blown fuses, etc.) that could
result in ignition, by type according to utility-
provided list (normalized)</t>
  </si>
  <si>
    <t>Table 2 Item 1b</t>
  </si>
  <si>
    <t>Number of wires down per year</t>
  </si>
  <si>
    <t>Paul (BVES)</t>
  </si>
  <si>
    <t>Table 2 Item 1c</t>
  </si>
  <si>
    <t>Number of wires down per year (normalized)</t>
  </si>
  <si>
    <t>Average number of Level 1 findings that could
increase the probability of ignition discovered by all inspections per circuit
mile per year</t>
  </si>
  <si>
    <t>Table 2 Item 2a</t>
  </si>
  <si>
    <t>Average number of Level 2 findings that could increase the probability of ignition discovered by all inspections per circuit
mile per year</t>
  </si>
  <si>
    <t>Table 2 Item 2b</t>
  </si>
  <si>
    <t>Average number of Level 3 findings that could
increase the probability of ignition discovered by all inspections per circuit
mile per year</t>
  </si>
  <si>
    <t>Table 2 Item 2c</t>
  </si>
  <si>
    <t>Incremental cost per
grid-wide 1% reduction in utility ignition in HFTD
areas</t>
  </si>
  <si>
    <t>Table 2 Item 3a</t>
  </si>
  <si>
    <t>Table 2 Item 3b</t>
  </si>
  <si>
    <t>Contracts for future purchases of renewable energy (% of total estimated
electricity procurement per year)</t>
  </si>
  <si>
    <t>Table 2 Item 4a</t>
  </si>
  <si>
    <t>Percent of customers
experiencing PSPS given 95th percentile fire
weather conditions along entire grid using utility PSPS decision protocols</t>
  </si>
  <si>
    <t>Marc &amp; Eric (BVES)</t>
  </si>
  <si>
    <t>Table 2 Item 5a</t>
  </si>
  <si>
    <t>Percent of customers
experiencing PSPS given 99th percentile fire weather conditions along entire grid using utility
PSPS decision protocols</t>
  </si>
  <si>
    <t>Table 2 Item 5b</t>
  </si>
  <si>
    <t>Marc &amp; Jeff (BVES)</t>
  </si>
  <si>
    <t>Table 2 Item 6a</t>
  </si>
  <si>
    <t>Customer hours of planned outages
including PSPS (normalized)</t>
  </si>
  <si>
    <t>Table 2 Item 6b</t>
  </si>
  <si>
    <t>Table 2 Item 6c</t>
  </si>
  <si>
    <t>Customer hours of unplanned outages, not including PSPS
(normalized)</t>
  </si>
  <si>
    <t>Table 2 Item 6d</t>
  </si>
  <si>
    <t>Increase in System
Average Interruption Duration Index (SAIDI)</t>
  </si>
  <si>
    <t>Table 2 Item 6e</t>
  </si>
  <si>
    <t>Increase in electric costs to ratepayer due to wildfires (total)</t>
  </si>
  <si>
    <t>Paul &amp; Sean (BVES)</t>
  </si>
  <si>
    <t>Table 2 Item 7a</t>
  </si>
  <si>
    <t>Increase in electric costs to ratepayer due to
wildfires (normalized)</t>
  </si>
  <si>
    <t>Paul &amp;Sean (BVES)</t>
  </si>
  <si>
    <t>Table 2 Item 7b</t>
  </si>
  <si>
    <t>Increase in electric costs to ratepayer due to
wildfire mitigation activities (total)</t>
  </si>
  <si>
    <t>Table 2 Item 7c</t>
  </si>
  <si>
    <t>Electricity procured from renewable sources (Percentage of total
electricity procured per year)</t>
  </si>
  <si>
    <t>Table 2 Item 8a</t>
  </si>
  <si>
    <t>Potential impact of ignitions (total); Number of people residing in evacuation zones of wildfires simulated for each ignition per year, based on in-house or contractors’ fire spread
models</t>
  </si>
  <si>
    <t>Sean/Eric (BVES) &amp; Navigant</t>
  </si>
  <si>
    <t>Table 2 Item 9a</t>
  </si>
  <si>
    <t>Potential impact of ignitions (normalized); Number of people
residing in evacuation zones of wildfires simulated for each Number of people
residing in evacuation zones of wildfires simulated for each</t>
  </si>
  <si>
    <t>Table 2 Item 9b</t>
  </si>
  <si>
    <t>Potential impact of
ignitions in HFTD
(subtotal); Number of people
residing in evacuation
zones of wildfires
simulated for each
ignition in HFTD per year</t>
  </si>
  <si>
    <t>Table 2 Item 9c</t>
  </si>
  <si>
    <t>Potential impact of
ignitions in HFTD Zone 1; Number of people
residing in evacuation
zones of wildfires
simulated for each
ignition in HFTD Zone 1
per year</t>
  </si>
  <si>
    <t>Table 2 Item 9ci</t>
  </si>
  <si>
    <t>Potential impact of
ignitions in HFTD Tier 2; Number of people
residing in evacuation
zones of wildfires
simulated for each
ignition in HFTD Tier 2
per year</t>
  </si>
  <si>
    <t>Table 2 Item 9cii</t>
  </si>
  <si>
    <t>Potential impact of
ignitions in HFTD Tier 3; Number of people
residing in evacuation
zones of wildfires
simulated for each
ignition in HFTD Tier 3
per year</t>
  </si>
  <si>
    <t>Table 2 Item 9ciii</t>
  </si>
  <si>
    <t>Potential impact of ignitions in HFTD (subtotal, normalized)</t>
  </si>
  <si>
    <t>Table 2 Item 9d</t>
  </si>
  <si>
    <t>Potential impact of ignitions in HFTD Zone 1 (normalized)</t>
  </si>
  <si>
    <t>Table 2 Item 9di</t>
  </si>
  <si>
    <t>Potential impact of ignitions in HFTD Tier 2 (normalized)</t>
  </si>
  <si>
    <t>Table 2 Item 9dii</t>
  </si>
  <si>
    <t>Potential impact of ignitions in HFTD Tier 3 (normalized)</t>
  </si>
  <si>
    <t>Table 2 Item 9diii</t>
  </si>
  <si>
    <t>Potential impact of
ignitions in non-HFTD (subtotal)</t>
  </si>
  <si>
    <t>Table 2 Item 9e</t>
  </si>
  <si>
    <t>Potential impact of
ignitions in non-HFTD (normalized)</t>
  </si>
  <si>
    <t>Table 2 Item 9f</t>
  </si>
  <si>
    <t>Fatalities due to utility- ignited wildfire (total)</t>
  </si>
  <si>
    <t>Table 2 Item 10a</t>
  </si>
  <si>
    <t>Fatalities due to utility- ignited wildfire
(normalized)</t>
  </si>
  <si>
    <t>Table 2 Item 10b</t>
  </si>
  <si>
    <t>Fatalities due to utility wildfire mitigation
activities (total)</t>
  </si>
  <si>
    <t>Table 2 Item 11</t>
  </si>
  <si>
    <t>OSHA-reportable injuries due to utility wildfire
mitigation activities (total)</t>
  </si>
  <si>
    <t>Marc (BVES)</t>
  </si>
  <si>
    <t>Table 2 Item 12a</t>
  </si>
  <si>
    <t>OSHA-reportable injuries due to utility wildfire
mitigation activities (normalized)</t>
  </si>
  <si>
    <t>Table 2 Item 12b</t>
  </si>
  <si>
    <t>Value of assets destroyed by utility-ignited wildfire
(total)</t>
  </si>
  <si>
    <t>Table 2 Item 13a</t>
  </si>
  <si>
    <t>Value of assets destroyed
by utility-ignited wildfire (normalized)</t>
  </si>
  <si>
    <t>Table 2 Item 13b</t>
  </si>
  <si>
    <t>Number of structures destroyed by utility-
ignited wildfire (total)</t>
  </si>
  <si>
    <t>Table 2 Item 14a</t>
  </si>
  <si>
    <t>Number of structures destroyed by utility- ignited wildfire
(normalized)</t>
  </si>
  <si>
    <t>Table 2 Item 14b</t>
  </si>
  <si>
    <t>Number of people
residing in evacuation zone of utility-ignited wildfire (total)</t>
  </si>
  <si>
    <t xml:space="preserve">Table 2 Item 15a </t>
  </si>
  <si>
    <t>Number of people
residing in evacuation zone of utility-ignited wildfire (normalized)</t>
  </si>
  <si>
    <t>Table 2 Item 15b</t>
  </si>
  <si>
    <t>Impact of evacuations for utility-ignited wildfire
(total)</t>
  </si>
  <si>
    <t>Table 2 Item 15c</t>
  </si>
  <si>
    <t>Impact of evacuations for utility-ignited wildfire
(normalized)</t>
  </si>
  <si>
    <t>Table 2 Item 15d</t>
  </si>
  <si>
    <t>Acreage burned by
utility-ignited wildfire (total)</t>
  </si>
  <si>
    <t>Table 2 Item 16a</t>
  </si>
  <si>
    <t>Acreage burned by
utility-ignited wildfire (normalized)</t>
  </si>
  <si>
    <t>Table 2 Item 16b</t>
  </si>
  <si>
    <t>Number of ignitions (total) according to existing ignition data
reporting requirement</t>
  </si>
  <si>
    <t>Table 2 Item 17a</t>
  </si>
  <si>
    <t>Table 2 Item 17b</t>
  </si>
  <si>
    <t>Table 2 Item 17c</t>
  </si>
  <si>
    <t>Table 2 Item 17ci</t>
  </si>
  <si>
    <t>Table 2 Item 17cii</t>
  </si>
  <si>
    <t>Table 2 Item 17ciii</t>
  </si>
  <si>
    <t>Table 2 Item 17d</t>
  </si>
  <si>
    <t>Number of ignitions in HFTD Zone 1, (normalized)</t>
  </si>
  <si>
    <t>Table 2 Item 17di</t>
  </si>
  <si>
    <t>Table 2 Item 17dii</t>
  </si>
  <si>
    <t>Table 2 Item 17diii</t>
  </si>
  <si>
    <t>Table 2 Item 17e</t>
  </si>
  <si>
    <t>Table 2 Item 17f</t>
  </si>
  <si>
    <t>GHG emissions from utility-ignited wildfires (total); Estimated tons of carbon dioxide equivalent
emitted per year</t>
  </si>
  <si>
    <t>Table 2 Item 18a</t>
  </si>
  <si>
    <t>GHG emissions from utility-ignited wildfires (normalized); Estimated tons of carbon dioxide equivalent emitted per RFW circuit
mile day per year</t>
  </si>
  <si>
    <t>Table 2 Item 18b</t>
  </si>
  <si>
    <t>Critical transportation infrastructure impacted due to PSPS; Driver and rider-hours lost (in ridership per hour multiplied by incremental increase in commute time by hours closed) per year</t>
  </si>
  <si>
    <t>Table 2 Item 19a</t>
  </si>
  <si>
    <t>Major roads impacted due to PSPS (normalized); Driver and rider-hours lost (in ridership per hour multiplied by incremental increase in commute time by hours closed) per RFW circuit mile day per year</t>
  </si>
  <si>
    <t>Table 2 Item 19b</t>
  </si>
  <si>
    <t>Critical infrastructure impacted by PSPS; Number of critical
infrastructure locations impacted per hour
multiplied by hours offline per year</t>
  </si>
  <si>
    <t>Table 2 Item 20a</t>
  </si>
  <si>
    <t>Critical infrastructure impacted by PSPS (normalized); Number of critical
infrastructure locations impacted per hour
multiplied by hours offline per RFW circuit
mile day per year</t>
  </si>
  <si>
    <t>Table 2 Item 20b</t>
  </si>
  <si>
    <t xml:space="preserve">Transmission lines refer to all lines at or above 65 kV, and distribution lines refer to all lines below 65 kV.  </t>
  </si>
  <si>
    <t>Transmission lines refer to all lines at or above 65 kV, and distribution lines refer to all lines below 65 kV.</t>
  </si>
  <si>
    <t xml:space="preserve">Bear Valley Electric Service does not have any transmission lines or equipment as all of BVES's lines are below 65 kV. </t>
  </si>
  <si>
    <t xml:space="preserve">Bear Valley Electric Service does not have any transmission lines or equipment as all the BVES's lines are below 65 kV. </t>
  </si>
  <si>
    <r>
      <t xml:space="preserve">Bear Valley Electric Service does not have any transmission lines or equipment as all </t>
    </r>
    <r>
      <rPr>
        <sz val="10"/>
        <color rgb="FFFF0000"/>
        <rFont val="Arial"/>
        <family val="2"/>
        <scheme val="minor"/>
      </rPr>
      <t xml:space="preserve">of BVES's lines </t>
    </r>
    <r>
      <rPr>
        <sz val="10"/>
        <color theme="1"/>
        <rFont val="Arial"/>
        <family val="2"/>
        <scheme val="minor"/>
      </rPr>
      <t xml:space="preserve">are below 65 kV.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</si>
</sst>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0.000000"/>
    <numFmt numFmtId="165" formatCode="0.00000"/>
    <numFmt numFmtId="166" formatCode="#,##0.00000"/>
    <numFmt numFmtId="167" formatCode="0.0000"/>
    <numFmt numFmtId="168" formatCode="0.00000000"/>
  </numFmts>
  <fonts count="44" x14ac:knownFonts="1">
    <font>
      <sz val="11"/>
      <color theme="1"/>
      <name val="Arial"/>
      <family val="2"/>
      <scheme val="minor"/>
    </font>
    <font>
      <sz val="10"/>
      <name val="Arial"/>
      <family val="2"/>
    </font>
    <font>
      <b/>
      <sz val="10"/>
      <name val="Arial"/>
      <family val="2"/>
    </font>
    <font>
      <sz val="10"/>
      <color theme="1"/>
      <name val="Arial"/>
      <family val="2"/>
      <scheme val="minor"/>
    </font>
    <font>
      <b/>
      <sz val="12"/>
      <name val="Arial"/>
      <family val="2"/>
    </font>
    <font>
      <sz val="11"/>
      <color theme="1"/>
      <name val="Arial"/>
      <family val="2"/>
      <scheme val="minor"/>
    </font>
    <font>
      <b/>
      <sz val="11"/>
      <color theme="1"/>
      <name val="Arial"/>
      <family val="2"/>
      <scheme val="minor"/>
    </font>
    <font>
      <b/>
      <sz val="11"/>
      <color rgb="FF231F20"/>
      <name val="Arial"/>
      <family val="2"/>
      <scheme val="minor"/>
    </font>
    <font>
      <sz val="11"/>
      <color theme="1"/>
      <name val="Arial"/>
      <family val="2"/>
    </font>
    <font>
      <sz val="10"/>
      <color theme="1"/>
      <name val="Arial"/>
      <family val="2"/>
    </font>
    <font>
      <b/>
      <sz val="10"/>
      <color rgb="FF231F20"/>
      <name val="Arial"/>
      <family val="2"/>
      <scheme val="minor"/>
    </font>
    <font>
      <sz val="10"/>
      <name val="Arial"/>
      <family val="2"/>
      <scheme val="minor"/>
    </font>
    <font>
      <b/>
      <sz val="10"/>
      <color theme="1"/>
      <name val="Arial"/>
      <family val="2"/>
      <scheme val="minor"/>
    </font>
    <font>
      <vertAlign val="superscript"/>
      <sz val="10"/>
      <color theme="1"/>
      <name val="Arial"/>
      <family val="2"/>
      <scheme val="minor"/>
    </font>
    <font>
      <b/>
      <sz val="11"/>
      <name val="Arial"/>
      <family val="2"/>
      <scheme val="minor"/>
    </font>
    <font>
      <sz val="10"/>
      <color rgb="FFFF0000"/>
      <name val="Arial"/>
      <family val="2"/>
      <scheme val="minor"/>
    </font>
    <font>
      <sz val="10"/>
      <color theme="1"/>
      <name val="Arial"/>
      <family val="2"/>
      <scheme val="major"/>
    </font>
    <font>
      <sz val="11"/>
      <color theme="1"/>
      <name val="Arial"/>
      <family val="2"/>
      <scheme val="major"/>
    </font>
    <font>
      <sz val="9"/>
      <color theme="1"/>
      <name val="Arial"/>
      <family val="2"/>
    </font>
    <font>
      <b/>
      <sz val="10"/>
      <color theme="1"/>
      <name val="Arial"/>
      <family val="2"/>
    </font>
    <font>
      <sz val="8"/>
      <color theme="1"/>
      <name val="Arial"/>
      <family val="2"/>
    </font>
    <font>
      <sz val="10"/>
      <color rgb="FF0070C0"/>
      <name val="Arial"/>
      <family val="2"/>
      <scheme val="minor"/>
    </font>
    <font>
      <sz val="9"/>
      <color rgb="FF000000"/>
      <name val="Calibri"/>
      <family val="2"/>
    </font>
    <font>
      <b/>
      <sz val="9"/>
      <color rgb="FFFFFFFF"/>
      <name val="Calibri"/>
      <family val="2"/>
    </font>
    <font>
      <sz val="10"/>
      <color theme="1"/>
      <name val="Calibri"/>
      <family val="2"/>
    </font>
    <font>
      <b/>
      <sz val="14"/>
      <color theme="1"/>
      <name val="Arial"/>
      <family val="2"/>
      <scheme val="minor"/>
    </font>
    <font>
      <i/>
      <sz val="10"/>
      <color theme="1"/>
      <name val="Arial"/>
      <family val="2"/>
      <scheme val="minor"/>
    </font>
    <font>
      <sz val="11"/>
      <name val="Arial"/>
      <family val="2"/>
      <scheme val="minor"/>
    </font>
    <font>
      <sz val="11"/>
      <name val="Arial"/>
      <family val="2"/>
    </font>
    <font>
      <b/>
      <sz val="10"/>
      <name val="Arial"/>
      <family val="2"/>
      <scheme val="minor"/>
    </font>
    <font>
      <b/>
      <vertAlign val="superscript"/>
      <sz val="11"/>
      <name val="Arial"/>
      <family val="2"/>
      <scheme val="minor"/>
    </font>
    <font>
      <vertAlign val="superscript"/>
      <sz val="10"/>
      <name val="Arial"/>
      <family val="2"/>
      <scheme val="minor"/>
    </font>
    <font>
      <b/>
      <sz val="9"/>
      <name val="Arial"/>
      <family val="2"/>
      <scheme val="minor"/>
    </font>
    <font>
      <sz val="9"/>
      <name val="Arial"/>
      <family val="2"/>
      <scheme val="minor"/>
    </font>
    <font>
      <sz val="12"/>
      <name val="Calibri"/>
      <family val="2"/>
    </font>
    <font>
      <vertAlign val="superscript"/>
      <sz val="12"/>
      <name val="Calibri"/>
      <family val="2"/>
    </font>
    <font>
      <sz val="8"/>
      <name val="Calibri"/>
      <family val="2"/>
    </font>
    <font>
      <sz val="9"/>
      <name val="Calibri"/>
      <family val="2"/>
    </font>
    <font>
      <sz val="8"/>
      <name val="Arial"/>
      <family val="2"/>
      <scheme val="minor"/>
    </font>
    <font>
      <b/>
      <sz val="8"/>
      <name val="Arial"/>
      <family val="2"/>
      <scheme val="minor"/>
    </font>
    <font>
      <sz val="11"/>
      <name val="Calibri"/>
      <family val="2"/>
    </font>
    <font>
      <sz val="10"/>
      <name val="Calibri"/>
      <family val="2"/>
    </font>
    <font>
      <sz val="10"/>
      <color rgb="FF000000"/>
      <name val="Arial"/>
      <family val="2"/>
      <scheme val="minor"/>
    </font>
    <font>
      <sz val="9"/>
      <color theme="1"/>
      <name val="Calibri"/>
      <family val="2"/>
    </font>
  </fonts>
  <fills count="8">
    <fill>
      <patternFill patternType="none"/>
    </fill>
    <fill>
      <patternFill patternType="gray125"/>
    </fill>
    <fill>
      <patternFill patternType="solid">
        <fgColor theme="9" tint="0.39997558519241921"/>
        <bgColor indexed="64"/>
      </patternFill>
    </fill>
    <fill>
      <patternFill patternType="solid">
        <fgColor rgb="FFE7E6E6"/>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auto="1"/>
      </right>
      <top/>
      <bottom/>
      <diagonal/>
    </border>
    <border>
      <left/>
      <right/>
      <top/>
      <bottom style="thin">
        <color auto="1"/>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5" fillId="0" borderId="0" applyFont="0" applyFill="0" applyBorder="0" applyAlignment="0" applyProtection="0"/>
  </cellStyleXfs>
  <cellXfs count="463">
    <xf numFmtId="0" fontId="0" fillId="0" borderId="0" xfId="0"/>
    <xf numFmtId="0" fontId="3" fillId="0" borderId="0" xfId="0" applyFont="1"/>
    <xf numFmtId="0" fontId="3" fillId="0" borderId="0" xfId="0" applyFont="1" applyAlignment="1"/>
    <xf numFmtId="0" fontId="3" fillId="0" borderId="0" xfId="0" applyFont="1" applyAlignment="1">
      <alignment horizontal="center" vertical="center"/>
    </xf>
    <xf numFmtId="0" fontId="1" fillId="0" borderId="5" xfId="0" applyFont="1" applyFill="1" applyBorder="1" applyAlignment="1">
      <alignment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0" xfId="0" applyFont="1"/>
    <xf numFmtId="0" fontId="7" fillId="0" borderId="0" xfId="0" applyFont="1" applyAlignment="1">
      <alignment vertical="center"/>
    </xf>
    <xf numFmtId="0" fontId="8" fillId="0" borderId="0" xfId="0" applyFont="1"/>
    <xf numFmtId="0" fontId="9" fillId="0" borderId="0" xfId="0" applyFont="1"/>
    <xf numFmtId="10" fontId="11" fillId="0" borderId="1" xfId="0" applyNumberFormat="1" applyFont="1" applyBorder="1" applyAlignment="1">
      <alignment horizontal="center" vertical="center" wrapText="1"/>
    </xf>
    <xf numFmtId="0" fontId="12" fillId="4" borderId="1" xfId="0" applyFont="1" applyFill="1" applyBorder="1" applyAlignment="1">
      <alignment horizontal="centerContinuous" vertical="center"/>
    </xf>
    <xf numFmtId="3" fontId="3" fillId="0" borderId="1" xfId="0" applyNumberFormat="1" applyFont="1" applyBorder="1" applyAlignment="1">
      <alignment horizontal="center" vertical="center"/>
    </xf>
    <xf numFmtId="0" fontId="0" fillId="0" borderId="0" xfId="0"/>
    <xf numFmtId="0" fontId="10" fillId="0" borderId="0" xfId="0" applyFont="1" applyAlignment="1">
      <alignment vertical="center"/>
    </xf>
    <xf numFmtId="0" fontId="1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2" fillId="4" borderId="1" xfId="0" applyFont="1" applyFill="1" applyBorder="1" applyAlignment="1">
      <alignment horizontal="center" wrapText="1"/>
    </xf>
    <xf numFmtId="0" fontId="3" fillId="0" borderId="11" xfId="0" applyFont="1" applyBorder="1"/>
    <xf numFmtId="0" fontId="3" fillId="0" borderId="0" xfId="0" applyFont="1" applyAlignment="1">
      <alignment horizontal="center" vertical="center" wrapText="1"/>
    </xf>
    <xf numFmtId="0" fontId="3" fillId="0" borderId="0" xfId="0" applyFont="1" applyAlignment="1">
      <alignment horizontal="left" vertical="center"/>
    </xf>
    <xf numFmtId="168" fontId="11" fillId="0" borderId="1" xfId="0" applyNumberFormat="1" applyFont="1" applyBorder="1" applyAlignment="1">
      <alignment horizontal="center" vertical="center"/>
    </xf>
    <xf numFmtId="0" fontId="3" fillId="0" borderId="1" xfId="0" applyFont="1" applyBorder="1" applyAlignment="1">
      <alignment horizontal="justify" vertical="center"/>
    </xf>
    <xf numFmtId="168" fontId="3" fillId="0" borderId="1" xfId="0" applyNumberFormat="1" applyFont="1" applyBorder="1" applyAlignment="1">
      <alignment horizontal="center" vertical="center"/>
    </xf>
    <xf numFmtId="0" fontId="3" fillId="0" borderId="0" xfId="0" applyFont="1" applyAlignment="1">
      <alignment horizontal="justify" vertical="center"/>
    </xf>
    <xf numFmtId="0" fontId="15" fillId="0" borderId="0" xfId="0" applyFont="1" applyAlignment="1">
      <alignment horizontal="justify" vertical="center"/>
    </xf>
    <xf numFmtId="168" fontId="15"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0" xfId="0" applyAlignment="1">
      <alignment wrapText="1"/>
    </xf>
    <xf numFmtId="0" fontId="3" fillId="0" borderId="0" xfId="0" applyFont="1" applyAlignment="1">
      <alignment wrapText="1"/>
    </xf>
    <xf numFmtId="4" fontId="3" fillId="0" borderId="1" xfId="0" applyNumberFormat="1" applyFont="1" applyBorder="1" applyAlignment="1">
      <alignment horizontal="center" vertical="center" wrapText="1"/>
    </xf>
    <xf numFmtId="4" fontId="3" fillId="0" borderId="0" xfId="0" applyNumberFormat="1" applyFont="1"/>
    <xf numFmtId="1" fontId="3" fillId="0" borderId="1" xfId="0" applyNumberFormat="1" applyFont="1" applyBorder="1" applyAlignment="1">
      <alignment horizontal="center" vertical="center" wrapText="1"/>
    </xf>
    <xf numFmtId="0" fontId="12" fillId="4" borderId="8" xfId="0" applyFont="1" applyFill="1" applyBorder="1" applyAlignment="1">
      <alignment horizontal="center" vertical="center"/>
    </xf>
    <xf numFmtId="0" fontId="3" fillId="0" borderId="6"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16" fillId="0" borderId="0" xfId="0" applyFont="1"/>
    <xf numFmtId="0" fontId="3" fillId="0" borderId="1" xfId="0" applyFont="1" applyBorder="1" applyAlignment="1">
      <alignment horizontal="justify" vertical="center" wrapText="1"/>
    </xf>
    <xf numFmtId="0" fontId="6" fillId="0" borderId="0" xfId="0" applyFont="1"/>
    <xf numFmtId="0" fontId="9" fillId="0" borderId="0" xfId="0" applyFont="1" applyAlignment="1">
      <alignment horizontal="center" vertical="center"/>
    </xf>
    <xf numFmtId="0" fontId="9" fillId="0" borderId="0" xfId="0" applyFont="1" applyAlignment="1">
      <alignment vertical="center" wrapText="1"/>
    </xf>
    <xf numFmtId="44" fontId="3" fillId="5" borderId="1" xfId="0" applyNumberFormat="1" applyFont="1" applyFill="1" applyBorder="1" applyAlignment="1">
      <alignment horizontal="center" vertical="center" wrapText="1"/>
    </xf>
    <xf numFmtId="44" fontId="3" fillId="5" borderId="1" xfId="0" applyNumberFormat="1" applyFont="1" applyFill="1" applyBorder="1" applyAlignment="1">
      <alignment horizontal="center" vertical="center"/>
    </xf>
    <xf numFmtId="0" fontId="9" fillId="0" borderId="0" xfId="0" applyFont="1" applyAlignment="1">
      <alignment vertical="center"/>
    </xf>
    <xf numFmtId="44" fontId="3" fillId="0" borderId="0" xfId="0" applyNumberFormat="1" applyFont="1"/>
    <xf numFmtId="44" fontId="3" fillId="5" borderId="1" xfId="0" applyNumberFormat="1" applyFont="1" applyFill="1" applyBorder="1" applyAlignment="1">
      <alignment horizontal="justify" vertical="center" wrapText="1"/>
    </xf>
    <xf numFmtId="0" fontId="9" fillId="5" borderId="0" xfId="0" applyFont="1" applyFill="1"/>
    <xf numFmtId="39" fontId="9" fillId="0" borderId="0" xfId="0" applyNumberFormat="1" applyFont="1"/>
    <xf numFmtId="0" fontId="17" fillId="0" borderId="0" xfId="0" applyFont="1"/>
    <xf numFmtId="0" fontId="9" fillId="0" borderId="0" xfId="0" applyFont="1" applyAlignment="1">
      <alignment wrapText="1"/>
    </xf>
    <xf numFmtId="44" fontId="9" fillId="0" borderId="0" xfId="0" applyNumberFormat="1" applyFont="1"/>
    <xf numFmtId="44" fontId="3" fillId="0" borderId="1" xfId="0" applyNumberFormat="1" applyFont="1" applyBorder="1"/>
    <xf numFmtId="44" fontId="3" fillId="0" borderId="1" xfId="0" applyNumberFormat="1" applyFont="1" applyBorder="1" applyAlignment="1">
      <alignment horizontal="justify" vertical="center" wrapText="1"/>
    </xf>
    <xf numFmtId="0" fontId="19" fillId="0" borderId="0" xfId="0" applyFont="1" applyAlignment="1">
      <alignment horizontal="justify" vertical="center" wrapText="1"/>
    </xf>
    <xf numFmtId="0" fontId="12" fillId="4" borderId="1" xfId="0" applyFont="1" applyFill="1" applyBorder="1" applyAlignment="1">
      <alignment horizontal="centerContinuous" vertical="center" wrapText="1"/>
    </xf>
    <xf numFmtId="10" fontId="3" fillId="0" borderId="1"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vertical="center" wrapText="1"/>
    </xf>
    <xf numFmtId="0" fontId="15" fillId="0" borderId="0" xfId="0" applyFont="1"/>
    <xf numFmtId="0" fontId="21" fillId="0" borderId="1" xfId="0" applyFont="1" applyBorder="1" applyAlignment="1">
      <alignment horizontal="justify" vertical="center"/>
    </xf>
    <xf numFmtId="0" fontId="21" fillId="0" borderId="1" xfId="0" applyFont="1" applyBorder="1" applyAlignment="1">
      <alignment horizontal="center" vertical="center"/>
    </xf>
    <xf numFmtId="168" fontId="21" fillId="0" borderId="1" xfId="0" applyNumberFormat="1" applyFont="1" applyBorder="1" applyAlignment="1">
      <alignment horizontal="center" vertical="center"/>
    </xf>
    <xf numFmtId="0" fontId="0" fillId="0" borderId="0" xfId="0"/>
    <xf numFmtId="10" fontId="11" fillId="0" borderId="1" xfId="1" applyNumberFormat="1" applyFont="1" applyBorder="1" applyAlignment="1">
      <alignment horizontal="center" vertical="center" wrapText="1"/>
    </xf>
    <xf numFmtId="0" fontId="11" fillId="0" borderId="1" xfId="0" applyFont="1" applyBorder="1" applyAlignment="1">
      <alignment horizontal="justify" vertical="center"/>
    </xf>
    <xf numFmtId="0" fontId="23" fillId="6" borderId="18" xfId="0" applyFont="1" applyFill="1" applyBorder="1" applyAlignment="1">
      <alignment horizontal="center" vertical="center"/>
    </xf>
    <xf numFmtId="0" fontId="23" fillId="6" borderId="16" xfId="0" applyFont="1" applyFill="1" applyBorder="1" applyAlignment="1">
      <alignment horizontal="center" vertical="center"/>
    </xf>
    <xf numFmtId="0" fontId="22" fillId="0" borderId="20" xfId="0" applyFont="1" applyBorder="1" applyAlignment="1">
      <alignment horizontal="center" vertical="center"/>
    </xf>
    <xf numFmtId="0" fontId="0" fillId="0" borderId="20" xfId="0" applyBorder="1" applyAlignment="1">
      <alignment vertical="center"/>
    </xf>
    <xf numFmtId="0" fontId="0" fillId="0" borderId="19" xfId="0" applyBorder="1" applyAlignment="1">
      <alignment vertical="center"/>
    </xf>
    <xf numFmtId="0" fontId="22" fillId="0" borderId="15" xfId="0" applyFont="1" applyBorder="1" applyAlignment="1">
      <alignment vertical="center"/>
    </xf>
    <xf numFmtId="0" fontId="24" fillId="0" borderId="15" xfId="0" applyFont="1" applyBorder="1" applyAlignment="1">
      <alignment horizontal="center" vertical="center" wrapText="1"/>
    </xf>
    <xf numFmtId="3" fontId="24" fillId="0" borderId="15" xfId="0" applyNumberFormat="1" applyFont="1" applyBorder="1" applyAlignment="1">
      <alignment horizontal="center" vertical="center" wrapText="1"/>
    </xf>
    <xf numFmtId="0" fontId="22" fillId="0" borderId="15" xfId="0" applyFont="1" applyBorder="1" applyAlignment="1">
      <alignment vertical="center" wrapText="1"/>
    </xf>
    <xf numFmtId="0" fontId="0" fillId="7" borderId="0" xfId="0" applyFill="1"/>
    <xf numFmtId="0" fontId="26" fillId="0" borderId="0" xfId="0" applyFont="1"/>
    <xf numFmtId="0" fontId="14" fillId="0" borderId="0" xfId="0" applyFont="1"/>
    <xf numFmtId="0" fontId="0" fillId="0" borderId="0" xfId="0"/>
    <xf numFmtId="0" fontId="14" fillId="0" borderId="0" xfId="0" applyFont="1" applyAlignment="1">
      <alignment vertical="center"/>
    </xf>
    <xf numFmtId="0" fontId="27" fillId="0" borderId="0" xfId="0" applyFont="1"/>
    <xf numFmtId="0" fontId="11" fillId="0" borderId="0" xfId="0" applyFont="1"/>
    <xf numFmtId="0" fontId="28" fillId="0" borderId="0" xfId="0" applyFont="1"/>
    <xf numFmtId="0" fontId="1" fillId="0" borderId="0" xfId="0" applyFont="1"/>
    <xf numFmtId="165" fontId="11" fillId="0" borderId="1" xfId="0" applyNumberFormat="1" applyFont="1" applyBorder="1" applyAlignment="1">
      <alignment horizontal="center" vertical="center" wrapText="1"/>
    </xf>
    <xf numFmtId="164" fontId="11" fillId="5" borderId="1" xfId="0" applyNumberFormat="1" applyFont="1" applyFill="1" applyBorder="1" applyAlignment="1">
      <alignment horizontal="center" vertical="center" wrapText="1"/>
    </xf>
    <xf numFmtId="0" fontId="29" fillId="4" borderId="1" xfId="0" applyFont="1" applyFill="1" applyBorder="1" applyAlignment="1">
      <alignment horizontal="centerContinuous" vertical="center"/>
    </xf>
    <xf numFmtId="0" fontId="11" fillId="0" borderId="1" xfId="0" applyFont="1" applyBorder="1" applyAlignment="1">
      <alignment horizontal="left" vertical="center" wrapText="1"/>
    </xf>
    <xf numFmtId="3" fontId="11" fillId="0" borderId="1" xfId="0" applyNumberFormat="1" applyFont="1" applyBorder="1" applyAlignment="1">
      <alignment horizontal="center" vertical="center"/>
    </xf>
    <xf numFmtId="0" fontId="11" fillId="0" borderId="1" xfId="0" applyFont="1" applyBorder="1" applyAlignment="1">
      <alignment horizontal="left" vertical="center"/>
    </xf>
    <xf numFmtId="165" fontId="11" fillId="0" borderId="1" xfId="0" applyNumberFormat="1" applyFont="1" applyBorder="1" applyAlignment="1">
      <alignment horizontal="center" vertical="center"/>
    </xf>
    <xf numFmtId="3" fontId="11" fillId="5" borderId="1" xfId="0" applyNumberFormat="1" applyFont="1" applyFill="1" applyBorder="1" applyAlignment="1">
      <alignment horizontal="center" vertical="center"/>
    </xf>
    <xf numFmtId="166" fontId="11" fillId="0" borderId="1" xfId="0" applyNumberFormat="1" applyFont="1" applyBorder="1" applyAlignment="1">
      <alignment horizontal="center" vertical="center"/>
    </xf>
    <xf numFmtId="3" fontId="11" fillId="0" borderId="1" xfId="0" applyNumberFormat="1" applyFont="1" applyBorder="1" applyAlignment="1">
      <alignment horizontal="center" vertical="center" wrapText="1"/>
    </xf>
    <xf numFmtId="0" fontId="32" fillId="4" borderId="1" xfId="0" applyFont="1" applyFill="1" applyBorder="1" applyAlignment="1">
      <alignment horizontal="centerContinuous" vertical="center" wrapText="1"/>
    </xf>
    <xf numFmtId="0" fontId="33" fillId="0" borderId="1" xfId="0" applyFont="1" applyBorder="1" applyAlignment="1">
      <alignment vertical="center" wrapText="1"/>
    </xf>
    <xf numFmtId="3" fontId="33" fillId="0" borderId="1" xfId="0" applyNumberFormat="1" applyFont="1" applyBorder="1" applyAlignment="1">
      <alignment horizontal="center" vertical="center"/>
    </xf>
    <xf numFmtId="10" fontId="33" fillId="0" borderId="1" xfId="0" applyNumberFormat="1" applyFont="1" applyBorder="1" applyAlignment="1">
      <alignment horizontal="center" vertical="center" wrapText="1"/>
    </xf>
    <xf numFmtId="10" fontId="33" fillId="0" borderId="1"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11" fillId="0" borderId="1" xfId="0" applyFont="1" applyBorder="1" applyAlignment="1">
      <alignment horizontal="center" wrapText="1"/>
    </xf>
    <xf numFmtId="10" fontId="11" fillId="0" borderId="1" xfId="1" applyNumberFormat="1" applyFont="1" applyBorder="1" applyAlignment="1">
      <alignment horizontal="center" vertical="center"/>
    </xf>
    <xf numFmtId="0" fontId="11" fillId="0" borderId="1" xfId="0" applyFont="1" applyBorder="1" applyAlignment="1">
      <alignment vertical="center" wrapText="1"/>
    </xf>
    <xf numFmtId="167" fontId="11" fillId="5" borderId="1" xfId="0" applyNumberFormat="1" applyFont="1" applyFill="1" applyBorder="1" applyAlignment="1">
      <alignment horizontal="center" vertical="center" wrapText="1"/>
    </xf>
    <xf numFmtId="167" fontId="11" fillId="0" borderId="1" xfId="0" applyNumberFormat="1" applyFont="1" applyBorder="1" applyAlignment="1">
      <alignment horizontal="center" vertical="center" wrapText="1"/>
    </xf>
    <xf numFmtId="0" fontId="11" fillId="0" borderId="0" xfId="0" applyFont="1" applyAlignment="1">
      <alignment horizontal="center" vertical="center"/>
    </xf>
    <xf numFmtId="0" fontId="29" fillId="4" borderId="1" xfId="0" applyFont="1" applyFill="1" applyBorder="1" applyAlignment="1">
      <alignment horizontal="center" vertical="center" wrapText="1"/>
    </xf>
    <xf numFmtId="0" fontId="34" fillId="0" borderId="1" xfId="0" applyFont="1" applyBorder="1" applyAlignment="1">
      <alignment horizontal="center" vertical="center"/>
    </xf>
    <xf numFmtId="0" fontId="3" fillId="5" borderId="0" xfId="0" applyFont="1" applyFill="1"/>
    <xf numFmtId="0" fontId="3" fillId="5" borderId="0" xfId="0" applyFont="1" applyFill="1" applyAlignment="1">
      <alignment wrapText="1"/>
    </xf>
    <xf numFmtId="0" fontId="36" fillId="0" borderId="1" xfId="0" applyFont="1" applyBorder="1" applyAlignment="1">
      <alignment horizontal="center" vertical="center"/>
    </xf>
    <xf numFmtId="0" fontId="37" fillId="0" borderId="0" xfId="0" applyFont="1" applyAlignment="1">
      <alignment horizontal="center"/>
    </xf>
    <xf numFmtId="0" fontId="38" fillId="0" borderId="0" xfId="0" applyFont="1" applyAlignment="1">
      <alignment vertical="center"/>
    </xf>
    <xf numFmtId="44" fontId="11" fillId="5" borderId="1" xfId="0" applyNumberFormat="1" applyFont="1" applyFill="1" applyBorder="1" applyAlignment="1">
      <alignment horizontal="center" vertical="center" wrapText="1"/>
    </xf>
    <xf numFmtId="8" fontId="40" fillId="5" borderId="1" xfId="0" applyNumberFormat="1" applyFont="1" applyFill="1" applyBorder="1" applyAlignment="1">
      <alignment vertical="center" wrapText="1"/>
    </xf>
    <xf numFmtId="44" fontId="11" fillId="5" borderId="2" xfId="0" applyNumberFormat="1" applyFont="1" applyFill="1" applyBorder="1" applyAlignment="1">
      <alignment horizontal="center" vertical="center"/>
    </xf>
    <xf numFmtId="44" fontId="11" fillId="5" borderId="5" xfId="0" applyNumberFormat="1" applyFont="1" applyFill="1" applyBorder="1" applyAlignment="1">
      <alignment horizontal="center" vertical="center"/>
    </xf>
    <xf numFmtId="44" fontId="11" fillId="5" borderId="5" xfId="0" applyNumberFormat="1" applyFont="1" applyFill="1" applyBorder="1" applyAlignment="1">
      <alignment horizontal="center" vertical="center" wrapText="1"/>
    </xf>
    <xf numFmtId="44" fontId="11" fillId="0" borderId="0" xfId="0" applyNumberFormat="1" applyFont="1"/>
    <xf numFmtId="4" fontId="11" fillId="0" borderId="0" xfId="0" applyNumberFormat="1" applyFont="1"/>
    <xf numFmtId="6" fontId="11" fillId="5" borderId="1" xfId="0" applyNumberFormat="1" applyFont="1" applyFill="1" applyBorder="1" applyAlignment="1">
      <alignment horizontal="center" vertical="center" wrapText="1"/>
    </xf>
    <xf numFmtId="44" fontId="11" fillId="5" borderId="1" xfId="0" applyNumberFormat="1" applyFont="1" applyFill="1" applyBorder="1" applyAlignment="1">
      <alignment horizontal="justify" vertical="center" wrapText="1"/>
    </xf>
    <xf numFmtId="44" fontId="11" fillId="5" borderId="1" xfId="0" applyNumberFormat="1" applyFont="1" applyFill="1" applyBorder="1"/>
    <xf numFmtId="2" fontId="11" fillId="5" borderId="1" xfId="0" applyNumberFormat="1" applyFont="1" applyFill="1" applyBorder="1" applyAlignment="1">
      <alignment horizontal="center" vertical="center" wrapText="1"/>
    </xf>
    <xf numFmtId="44" fontId="11" fillId="5" borderId="1" xfId="0" applyNumberFormat="1" applyFont="1" applyFill="1" applyBorder="1" applyAlignment="1">
      <alignment horizontal="center"/>
    </xf>
    <xf numFmtId="2" fontId="11" fillId="5" borderId="1" xfId="0" applyNumberFormat="1" applyFont="1" applyFill="1" applyBorder="1" applyAlignment="1">
      <alignment horizontal="center"/>
    </xf>
    <xf numFmtId="44" fontId="11" fillId="5" borderId="1" xfId="0" applyNumberFormat="1" applyFont="1" applyFill="1" applyBorder="1" applyAlignment="1">
      <alignment horizontal="center" vertical="center"/>
    </xf>
    <xf numFmtId="44" fontId="11" fillId="5" borderId="1" xfId="0" applyNumberFormat="1" applyFont="1" applyFill="1" applyBorder="1" applyAlignment="1">
      <alignment vertical="center" wrapText="1"/>
    </xf>
    <xf numFmtId="6" fontId="40" fillId="5" borderId="1" xfId="0" applyNumberFormat="1" applyFont="1" applyFill="1" applyBorder="1" applyAlignment="1">
      <alignment vertical="center" wrapText="1"/>
    </xf>
    <xf numFmtId="0" fontId="40" fillId="5" borderId="1" xfId="0" applyFont="1" applyFill="1" applyBorder="1" applyAlignment="1">
      <alignment vertical="center" wrapText="1"/>
    </xf>
    <xf numFmtId="39" fontId="11" fillId="5" borderId="5" xfId="0" applyNumberFormat="1" applyFont="1" applyFill="1" applyBorder="1" applyAlignment="1">
      <alignment horizontal="center" vertical="center" wrapText="1"/>
    </xf>
    <xf numFmtId="0" fontId="11" fillId="5" borderId="1" xfId="0" applyFont="1" applyFill="1" applyBorder="1" applyAlignment="1">
      <alignment horizontal="center" vertical="center"/>
    </xf>
    <xf numFmtId="0" fontId="1" fillId="5" borderId="0" xfId="0" applyFont="1" applyFill="1" applyBorder="1"/>
    <xf numFmtId="2" fontId="11" fillId="5" borderId="1" xfId="0" applyNumberFormat="1" applyFont="1" applyFill="1" applyBorder="1" applyAlignment="1">
      <alignment horizontal="center" vertical="center"/>
    </xf>
    <xf numFmtId="0" fontId="41" fillId="5" borderId="1" xfId="0" applyFont="1" applyFill="1" applyBorder="1" applyAlignment="1">
      <alignment horizontal="center" vertical="center"/>
    </xf>
    <xf numFmtId="0" fontId="41" fillId="5" borderId="1" xfId="0" applyFont="1" applyFill="1" applyBorder="1" applyAlignment="1">
      <alignment horizontal="center" vertical="center" wrapText="1"/>
    </xf>
    <xf numFmtId="44" fontId="11" fillId="0" borderId="1" xfId="0" applyNumberFormat="1" applyFont="1" applyBorder="1" applyAlignment="1">
      <alignment horizontal="center" vertical="center" wrapText="1"/>
    </xf>
    <xf numFmtId="0" fontId="29"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9" fillId="4" borderId="1" xfId="0" applyFont="1" applyFill="1" applyBorder="1" applyAlignment="1">
      <alignment horizontal="center" vertical="center"/>
    </xf>
    <xf numFmtId="0" fontId="32" fillId="4"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27" fillId="0" borderId="1" xfId="0" applyFont="1" applyBorder="1" applyAlignment="1">
      <alignment horizontal="center" vertical="center" wrapText="1"/>
    </xf>
    <xf numFmtId="0" fontId="11" fillId="0" borderId="1" xfId="0" applyFont="1" applyBorder="1" applyAlignment="1">
      <alignment horizontal="center" vertical="center"/>
    </xf>
    <xf numFmtId="0" fontId="12" fillId="4" borderId="1" xfId="0" applyFont="1" applyFill="1" applyBorder="1" applyAlignment="1">
      <alignment horizontal="center" vertical="center"/>
    </xf>
    <xf numFmtId="0" fontId="3" fillId="0" borderId="1" xfId="0" applyFont="1" applyBorder="1" applyAlignment="1">
      <alignment horizontal="center" vertical="center"/>
    </xf>
    <xf numFmtId="0" fontId="1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6" xfId="0" applyFont="1" applyBorder="1" applyAlignment="1">
      <alignment horizontal="left" vertical="center"/>
    </xf>
    <xf numFmtId="0" fontId="12" fillId="4" borderId="8"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4" fontId="11" fillId="5" borderId="1" xfId="0" applyNumberFormat="1" applyFont="1" applyFill="1" applyBorder="1" applyAlignment="1">
      <alignment horizontal="center" vertical="center" wrapText="1"/>
    </xf>
    <xf numFmtId="44" fontId="11" fillId="5" borderId="8" xfId="0" applyNumberFormat="1"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167" fontId="11" fillId="5" borderId="5" xfId="0" applyNumberFormat="1" applyFont="1" applyFill="1" applyBorder="1" applyAlignment="1">
      <alignment horizontal="center" vertical="center" wrapText="1"/>
    </xf>
    <xf numFmtId="0" fontId="43" fillId="0" borderId="1" xfId="0" applyFont="1" applyBorder="1" applyAlignment="1">
      <alignment horizontal="center" vertical="center"/>
    </xf>
    <xf numFmtId="0" fontId="33" fillId="5" borderId="1" xfId="0" applyFont="1" applyFill="1" applyBorder="1" applyAlignment="1">
      <alignment horizontal="center" vertical="center" wrapText="1"/>
    </xf>
    <xf numFmtId="0" fontId="11" fillId="5" borderId="1" xfId="0" applyFont="1" applyFill="1" applyBorder="1" applyAlignment="1">
      <alignment horizontal="justify" vertical="center"/>
    </xf>
    <xf numFmtId="3"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11" fillId="0" borderId="8" xfId="0" applyFont="1" applyBorder="1" applyAlignment="1">
      <alignment horizontal="center" vertical="center" wrapText="1"/>
    </xf>
    <xf numFmtId="0" fontId="27" fillId="0" borderId="3" xfId="0" applyFont="1" applyBorder="1" applyAlignment="1">
      <alignment horizontal="center" vertical="center" wrapText="1"/>
    </xf>
    <xf numFmtId="0" fontId="11" fillId="0" borderId="8" xfId="0" applyFont="1" applyBorder="1" applyAlignment="1">
      <alignment horizontal="left" vertical="center" wrapText="1"/>
    </xf>
    <xf numFmtId="0" fontId="27" fillId="0" borderId="10" xfId="0" applyFont="1" applyBorder="1" applyAlignment="1">
      <alignment horizontal="left" vertical="center" wrapText="1"/>
    </xf>
    <xf numFmtId="0" fontId="27" fillId="0" borderId="3" xfId="0" applyFont="1" applyBorder="1" applyAlignment="1">
      <alignment horizontal="left" vertical="center" wrapText="1"/>
    </xf>
    <xf numFmtId="0" fontId="11" fillId="0" borderId="10" xfId="0" applyFont="1" applyBorder="1" applyAlignment="1">
      <alignment horizontal="left" vertical="center" wrapText="1"/>
    </xf>
    <xf numFmtId="0" fontId="11"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29" fillId="4" borderId="1"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27" fillId="0" borderId="1" xfId="0" applyFont="1" applyBorder="1" applyAlignment="1">
      <alignment horizontal="center" vertical="center" wrapText="1"/>
    </xf>
    <xf numFmtId="0" fontId="32" fillId="4" borderId="1" xfId="0" applyFont="1" applyFill="1" applyBorder="1" applyAlignment="1">
      <alignment horizontal="center" vertical="center" wrapText="1"/>
    </xf>
    <xf numFmtId="0" fontId="14" fillId="0" borderId="0" xfId="0" applyFont="1" applyAlignment="1"/>
    <xf numFmtId="0" fontId="0" fillId="0" borderId="0" xfId="0" applyAlignment="1"/>
    <xf numFmtId="0" fontId="12" fillId="4" borderId="1" xfId="0" applyFont="1" applyFill="1" applyBorder="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5" borderId="2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42" fillId="0" borderId="8"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3" xfId="0" applyFont="1" applyFill="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wrapText="1"/>
    </xf>
    <xf numFmtId="0" fontId="3" fillId="5" borderId="8"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0" borderId="8" xfId="0" applyFont="1" applyBorder="1" applyAlignment="1">
      <alignment horizontal="justify" vertical="center"/>
    </xf>
    <xf numFmtId="0" fontId="3" fillId="0" borderId="10" xfId="0" applyFont="1" applyBorder="1" applyAlignment="1">
      <alignment horizontal="justify" vertical="center"/>
    </xf>
    <xf numFmtId="0" fontId="3" fillId="0" borderId="3" xfId="0" applyFont="1" applyBorder="1" applyAlignment="1">
      <alignment horizontal="justify" vertical="center"/>
    </xf>
    <xf numFmtId="0" fontId="3" fillId="5" borderId="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3"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25" fillId="0" borderId="21"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12" fillId="4" borderId="8" xfId="0" applyFont="1" applyFill="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1" fillId="5" borderId="9"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1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8"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1" xfId="0" applyFont="1" applyFill="1" applyBorder="1" applyAlignment="1">
      <alignment horizontal="left" vertical="center" wrapText="1"/>
    </xf>
    <xf numFmtId="4" fontId="11" fillId="5" borderId="8" xfId="0" applyNumberFormat="1" applyFont="1" applyFill="1" applyBorder="1" applyAlignment="1">
      <alignment horizontal="center" vertical="center" wrapText="1"/>
    </xf>
    <xf numFmtId="4" fontId="11" fillId="5" borderId="10" xfId="0" applyNumberFormat="1" applyFont="1" applyFill="1" applyBorder="1" applyAlignment="1">
      <alignment horizontal="center" vertical="center" wrapText="1"/>
    </xf>
    <xf numFmtId="4" fontId="11" fillId="5" borderId="3" xfId="0" applyNumberFormat="1"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2" fontId="11" fillId="5" borderId="8" xfId="0" applyNumberFormat="1" applyFont="1" applyFill="1" applyBorder="1" applyAlignment="1">
      <alignment horizontal="center" vertical="center" wrapText="1"/>
    </xf>
    <xf numFmtId="2" fontId="11" fillId="5" borderId="10" xfId="0" applyNumberFormat="1" applyFont="1" applyFill="1" applyBorder="1" applyAlignment="1">
      <alignment horizontal="center" vertical="center" wrapText="1"/>
    </xf>
    <xf numFmtId="2" fontId="11" fillId="5" borderId="3" xfId="0" applyNumberFormat="1" applyFont="1" applyFill="1" applyBorder="1" applyAlignment="1">
      <alignment horizontal="center" vertical="center" wrapText="1"/>
    </xf>
    <xf numFmtId="0" fontId="3" fillId="0" borderId="0" xfId="0" applyFont="1" applyAlignment="1">
      <alignment horizontal="left" wrapText="1"/>
    </xf>
    <xf numFmtId="0" fontId="27" fillId="5" borderId="1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3" fillId="5" borderId="1" xfId="0" applyFont="1" applyFill="1" applyBorder="1" applyAlignment="1">
      <alignment horizontal="left" vertical="center" wrapText="1"/>
    </xf>
    <xf numFmtId="4" fontId="11" fillId="5" borderId="1" xfId="0" applyNumberFormat="1" applyFont="1" applyFill="1" applyBorder="1" applyAlignment="1">
      <alignment horizontal="center" vertical="center" wrapText="1"/>
    </xf>
    <xf numFmtId="0" fontId="11" fillId="5" borderId="8" xfId="0" applyFont="1" applyFill="1" applyBorder="1" applyAlignment="1">
      <alignment horizontal="justify" vertical="center" wrapText="1"/>
    </xf>
    <xf numFmtId="0" fontId="11" fillId="5" borderId="10" xfId="0" applyFont="1" applyFill="1" applyBorder="1" applyAlignment="1">
      <alignment horizontal="justify" vertical="center" wrapText="1"/>
    </xf>
    <xf numFmtId="0" fontId="11" fillId="5" borderId="3" xfId="0" applyFont="1" applyFill="1" applyBorder="1" applyAlignment="1">
      <alignment horizontal="justify" vertical="center" wrapText="1"/>
    </xf>
    <xf numFmtId="44" fontId="11" fillId="5" borderId="8" xfId="0" applyNumberFormat="1" applyFont="1" applyFill="1" applyBorder="1" applyAlignment="1">
      <alignment horizontal="center" vertical="center" wrapText="1"/>
    </xf>
    <xf numFmtId="44" fontId="11" fillId="5" borderId="10" xfId="0" applyNumberFormat="1" applyFont="1" applyFill="1" applyBorder="1" applyAlignment="1">
      <alignment horizontal="center" vertical="center" wrapText="1"/>
    </xf>
    <xf numFmtId="44" fontId="11" fillId="5" borderId="3" xfId="0" applyNumberFormat="1" applyFont="1" applyFill="1" applyBorder="1" applyAlignment="1">
      <alignment horizontal="center" vertical="center" wrapText="1"/>
    </xf>
    <xf numFmtId="0" fontId="11" fillId="5" borderId="9" xfId="0" quotePrefix="1" applyFont="1" applyFill="1" applyBorder="1" applyAlignment="1">
      <alignment horizontal="left" vertical="center" wrapText="1"/>
    </xf>
    <xf numFmtId="0" fontId="11" fillId="5" borderId="0" xfId="0" applyFont="1" applyFill="1" applyBorder="1" applyAlignment="1">
      <alignment horizontal="left" vertical="center" wrapText="1"/>
    </xf>
    <xf numFmtId="44" fontId="11" fillId="5" borderId="9" xfId="0" applyNumberFormat="1" applyFont="1" applyFill="1" applyBorder="1" applyAlignment="1">
      <alignment horizontal="justify" vertical="center" wrapText="1"/>
    </xf>
    <xf numFmtId="0" fontId="27" fillId="5" borderId="11" xfId="0" applyFont="1" applyFill="1" applyBorder="1" applyAlignment="1"/>
    <xf numFmtId="0" fontId="27" fillId="5" borderId="7" xfId="0" applyFont="1" applyFill="1" applyBorder="1" applyAlignment="1"/>
    <xf numFmtId="0" fontId="27" fillId="5" borderId="12" xfId="0" applyFont="1" applyFill="1" applyBorder="1" applyAlignment="1"/>
    <xf numFmtId="0" fontId="27" fillId="5" borderId="0" xfId="0" applyFont="1" applyFill="1" applyBorder="1" applyAlignment="1"/>
    <xf numFmtId="0" fontId="27" fillId="5" borderId="13" xfId="0" applyFont="1" applyFill="1" applyBorder="1" applyAlignment="1"/>
    <xf numFmtId="0" fontId="27" fillId="5" borderId="4" xfId="0" applyFont="1" applyFill="1" applyBorder="1" applyAlignment="1"/>
    <xf numFmtId="0" fontId="27" fillId="5" borderId="14" xfId="0" applyFont="1" applyFill="1" applyBorder="1" applyAlignment="1"/>
    <xf numFmtId="0" fontId="27" fillId="5" borderId="2" xfId="0" applyFont="1" applyFill="1" applyBorder="1" applyAlignment="1"/>
    <xf numFmtId="0" fontId="11" fillId="5" borderId="10" xfId="0" applyFont="1" applyFill="1" applyBorder="1" applyAlignment="1">
      <alignment vertical="center" wrapText="1"/>
    </xf>
    <xf numFmtId="0" fontId="11" fillId="5" borderId="3" xfId="0" applyFont="1" applyFill="1" applyBorder="1" applyAlignment="1">
      <alignment vertical="center" wrapText="1"/>
    </xf>
    <xf numFmtId="0" fontId="27" fillId="5" borderId="10" xfId="0" applyFont="1" applyFill="1" applyBorder="1" applyAlignment="1">
      <alignment vertical="center" wrapText="1"/>
    </xf>
    <xf numFmtId="0" fontId="27" fillId="5" borderId="3" xfId="0" applyFont="1" applyFill="1" applyBorder="1" applyAlignment="1">
      <alignment vertical="center" wrapText="1"/>
    </xf>
    <xf numFmtId="0" fontId="9" fillId="0" borderId="0" xfId="0" applyFont="1" applyAlignment="1">
      <alignment horizontal="left" wrapText="1"/>
    </xf>
    <xf numFmtId="4" fontId="11" fillId="5" borderId="8" xfId="0" applyNumberFormat="1" applyFont="1" applyFill="1" applyBorder="1" applyAlignment="1">
      <alignment horizontal="center" vertical="center"/>
    </xf>
    <xf numFmtId="0" fontId="27" fillId="5" borderId="10" xfId="0" applyFont="1" applyFill="1" applyBorder="1" applyAlignment="1">
      <alignment horizontal="center" vertical="center"/>
    </xf>
    <xf numFmtId="0" fontId="27" fillId="5" borderId="3" xfId="0" applyFont="1" applyFill="1" applyBorder="1" applyAlignment="1">
      <alignment horizontal="center" vertical="center"/>
    </xf>
    <xf numFmtId="0" fontId="11" fillId="5" borderId="7" xfId="0" applyFont="1" applyFill="1" applyBorder="1" applyAlignment="1">
      <alignment horizontal="center" vertical="center" wrapText="1"/>
    </xf>
    <xf numFmtId="4" fontId="11" fillId="5" borderId="10" xfId="0" applyNumberFormat="1" applyFont="1" applyFill="1" applyBorder="1" applyAlignment="1">
      <alignment horizontal="center" vertical="center"/>
    </xf>
    <xf numFmtId="4" fontId="11" fillId="5" borderId="3" xfId="0" applyNumberFormat="1" applyFont="1" applyFill="1" applyBorder="1" applyAlignment="1">
      <alignment horizontal="center" vertical="center"/>
    </xf>
    <xf numFmtId="44" fontId="11" fillId="5" borderId="9" xfId="0" applyNumberFormat="1" applyFont="1" applyFill="1" applyBorder="1" applyAlignment="1">
      <alignment horizontal="left" vertical="center"/>
    </xf>
    <xf numFmtId="0" fontId="11" fillId="5" borderId="11" xfId="0" applyFont="1" applyFill="1" applyBorder="1" applyAlignment="1">
      <alignment horizontal="left" vertical="center"/>
    </xf>
    <xf numFmtId="0" fontId="11" fillId="5" borderId="7"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0" xfId="0" applyFont="1" applyFill="1" applyBorder="1" applyAlignment="1">
      <alignment horizontal="left" vertical="center"/>
    </xf>
    <xf numFmtId="0" fontId="11" fillId="5" borderId="13" xfId="0" applyFont="1" applyFill="1" applyBorder="1" applyAlignment="1">
      <alignment horizontal="left" vertical="center"/>
    </xf>
    <xf numFmtId="0" fontId="11" fillId="5" borderId="4"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NumberFormat="1" applyFont="1" applyFill="1" applyBorder="1" applyAlignment="1">
      <alignment vertical="center"/>
    </xf>
    <xf numFmtId="0" fontId="11" fillId="5" borderId="11" xfId="0" applyNumberFormat="1" applyFont="1" applyFill="1" applyBorder="1" applyAlignment="1">
      <alignment vertical="center"/>
    </xf>
    <xf numFmtId="0" fontId="11" fillId="5" borderId="7" xfId="0" applyNumberFormat="1" applyFont="1" applyFill="1" applyBorder="1" applyAlignment="1">
      <alignment vertical="center"/>
    </xf>
    <xf numFmtId="0" fontId="11" fillId="5" borderId="12" xfId="0" applyNumberFormat="1" applyFont="1" applyFill="1" applyBorder="1" applyAlignment="1">
      <alignment vertical="center"/>
    </xf>
    <xf numFmtId="0" fontId="11" fillId="5" borderId="0" xfId="0" applyNumberFormat="1" applyFont="1" applyFill="1" applyBorder="1" applyAlignment="1">
      <alignment vertical="center"/>
    </xf>
    <xf numFmtId="0" fontId="11" fillId="5" borderId="13" xfId="0" applyNumberFormat="1" applyFont="1" applyFill="1" applyBorder="1" applyAlignment="1">
      <alignment vertical="center"/>
    </xf>
    <xf numFmtId="0" fontId="11" fillId="5" borderId="4" xfId="0" applyNumberFormat="1" applyFont="1" applyFill="1" applyBorder="1" applyAlignment="1">
      <alignment vertical="center"/>
    </xf>
    <xf numFmtId="0" fontId="11" fillId="5" borderId="14" xfId="0" applyNumberFormat="1" applyFont="1" applyFill="1" applyBorder="1" applyAlignment="1">
      <alignment vertical="center"/>
    </xf>
    <xf numFmtId="0" fontId="11" fillId="5" borderId="2" xfId="0" applyNumberFormat="1" applyFont="1" applyFill="1" applyBorder="1" applyAlignment="1">
      <alignment vertical="center"/>
    </xf>
    <xf numFmtId="0" fontId="11" fillId="5" borderId="11" xfId="0" applyFont="1" applyFill="1" applyBorder="1" applyAlignment="1">
      <alignment horizontal="left"/>
    </xf>
    <xf numFmtId="0" fontId="11" fillId="5" borderId="7" xfId="0" applyFont="1" applyFill="1" applyBorder="1" applyAlignment="1">
      <alignment horizontal="left"/>
    </xf>
    <xf numFmtId="0" fontId="11" fillId="5" borderId="12" xfId="0" applyFont="1" applyFill="1" applyBorder="1" applyAlignment="1">
      <alignment horizontal="left"/>
    </xf>
    <xf numFmtId="0" fontId="11" fillId="5" borderId="0" xfId="0" applyFont="1" applyFill="1" applyBorder="1" applyAlignment="1">
      <alignment horizontal="left"/>
    </xf>
    <xf numFmtId="0" fontId="11" fillId="5" borderId="13" xfId="0" applyFont="1" applyFill="1" applyBorder="1" applyAlignment="1">
      <alignment horizontal="left"/>
    </xf>
    <xf numFmtId="0" fontId="11" fillId="5" borderId="4" xfId="0" applyFont="1" applyFill="1" applyBorder="1" applyAlignment="1">
      <alignment horizontal="left"/>
    </xf>
    <xf numFmtId="0" fontId="11" fillId="5" borderId="14" xfId="0" applyFont="1" applyFill="1" applyBorder="1" applyAlignment="1">
      <alignment horizontal="left"/>
    </xf>
    <xf numFmtId="0" fontId="11" fillId="5" borderId="2" xfId="0" applyFont="1" applyFill="1" applyBorder="1" applyAlignment="1">
      <alignment horizontal="left"/>
    </xf>
    <xf numFmtId="44" fontId="11" fillId="5" borderId="9" xfId="0" applyNumberFormat="1" applyFont="1" applyFill="1" applyBorder="1" applyAlignment="1">
      <alignment horizontal="left" vertical="center" wrapText="1"/>
    </xf>
    <xf numFmtId="44" fontId="11" fillId="5" borderId="11" xfId="0" applyNumberFormat="1" applyFont="1" applyFill="1" applyBorder="1" applyAlignment="1">
      <alignment horizontal="left" vertical="center" wrapText="1"/>
    </xf>
    <xf numFmtId="44" fontId="11" fillId="5" borderId="7" xfId="0" applyNumberFormat="1" applyFont="1" applyFill="1" applyBorder="1" applyAlignment="1">
      <alignment horizontal="left" vertical="center" wrapText="1"/>
    </xf>
    <xf numFmtId="44" fontId="11" fillId="5" borderId="12" xfId="0" applyNumberFormat="1" applyFont="1" applyFill="1" applyBorder="1" applyAlignment="1">
      <alignment horizontal="left" vertical="center" wrapText="1"/>
    </xf>
    <xf numFmtId="44" fontId="11" fillId="5" borderId="0" xfId="0" applyNumberFormat="1" applyFont="1" applyFill="1" applyBorder="1" applyAlignment="1">
      <alignment horizontal="left" vertical="center" wrapText="1"/>
    </xf>
    <xf numFmtId="44" fontId="11" fillId="5" borderId="13" xfId="0" applyNumberFormat="1" applyFont="1" applyFill="1" applyBorder="1" applyAlignment="1">
      <alignment horizontal="left" vertical="center" wrapText="1"/>
    </xf>
    <xf numFmtId="44" fontId="11" fillId="5" borderId="4" xfId="0" applyNumberFormat="1" applyFont="1" applyFill="1" applyBorder="1" applyAlignment="1">
      <alignment horizontal="left" vertical="center" wrapText="1"/>
    </xf>
    <xf numFmtId="44" fontId="11" fillId="5" borderId="14" xfId="0" applyNumberFormat="1" applyFont="1" applyFill="1" applyBorder="1" applyAlignment="1">
      <alignment horizontal="left" vertical="center" wrapText="1"/>
    </xf>
    <xf numFmtId="44" fontId="11" fillId="5" borderId="2" xfId="0" applyNumberFormat="1" applyFont="1" applyFill="1" applyBorder="1" applyAlignment="1">
      <alignment horizontal="left" vertical="center" wrapText="1"/>
    </xf>
    <xf numFmtId="2" fontId="11" fillId="5" borderId="8" xfId="0" applyNumberFormat="1" applyFont="1" applyFill="1" applyBorder="1" applyAlignment="1">
      <alignment horizontal="center" vertical="center"/>
    </xf>
    <xf numFmtId="2" fontId="11" fillId="5" borderId="10" xfId="0" applyNumberFormat="1" applyFont="1" applyFill="1" applyBorder="1" applyAlignment="1">
      <alignment horizontal="center" vertical="center"/>
    </xf>
    <xf numFmtId="2" fontId="11" fillId="5" borderId="3" xfId="0" applyNumberFormat="1" applyFont="1" applyFill="1" applyBorder="1" applyAlignment="1">
      <alignment horizontal="center" vertical="center"/>
    </xf>
    <xf numFmtId="0" fontId="11" fillId="5" borderId="9" xfId="0" applyFont="1" applyFill="1" applyBorder="1" applyAlignment="1">
      <alignment vertical="center" wrapText="1"/>
    </xf>
    <xf numFmtId="0" fontId="11" fillId="5" borderId="11" xfId="0" applyFont="1" applyFill="1" applyBorder="1" applyAlignment="1">
      <alignment vertical="center" wrapText="1"/>
    </xf>
    <xf numFmtId="0" fontId="11" fillId="5" borderId="7" xfId="0" applyFont="1" applyFill="1" applyBorder="1" applyAlignment="1">
      <alignment vertical="center" wrapText="1"/>
    </xf>
    <xf numFmtId="0" fontId="11" fillId="5" borderId="12" xfId="0" applyFont="1" applyFill="1" applyBorder="1" applyAlignment="1">
      <alignment vertical="center" wrapText="1"/>
    </xf>
    <xf numFmtId="0" fontId="11" fillId="5" borderId="0" xfId="0" applyFont="1" applyFill="1" applyBorder="1" applyAlignment="1">
      <alignment vertical="center" wrapText="1"/>
    </xf>
    <xf numFmtId="0" fontId="11" fillId="5" borderId="13" xfId="0" applyFont="1" applyFill="1" applyBorder="1" applyAlignment="1">
      <alignment vertical="center" wrapText="1"/>
    </xf>
    <xf numFmtId="0" fontId="11" fillId="5" borderId="4" xfId="0" applyFont="1" applyFill="1" applyBorder="1" applyAlignment="1">
      <alignment vertical="center" wrapText="1"/>
    </xf>
    <xf numFmtId="0" fontId="11" fillId="5" borderId="14" xfId="0" applyFont="1" applyFill="1" applyBorder="1" applyAlignment="1">
      <alignment vertical="center" wrapText="1"/>
    </xf>
    <xf numFmtId="0" fontId="11" fillId="5" borderId="2" xfId="0" applyFont="1" applyFill="1" applyBorder="1" applyAlignment="1">
      <alignmen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vertical="center" wrapText="1"/>
    </xf>
    <xf numFmtId="0" fontId="3" fillId="5" borderId="9"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 xfId="0" applyFont="1" applyFill="1" applyBorder="1" applyAlignment="1">
      <alignment horizontal="left" vertical="center" wrapText="1"/>
    </xf>
    <xf numFmtId="4" fontId="3" fillId="5" borderId="8" xfId="0" applyNumberFormat="1" applyFont="1" applyFill="1" applyBorder="1" applyAlignment="1">
      <alignment horizontal="center" vertical="center"/>
    </xf>
    <xf numFmtId="4" fontId="3" fillId="5" borderId="10" xfId="0" applyNumberFormat="1" applyFont="1" applyFill="1" applyBorder="1" applyAlignment="1">
      <alignment horizontal="center" vertical="center"/>
    </xf>
    <xf numFmtId="44" fontId="3" fillId="5" borderId="9" xfId="0" applyNumberFormat="1" applyFont="1" applyFill="1" applyBorder="1" applyAlignment="1">
      <alignment horizontal="left" vertical="center"/>
    </xf>
    <xf numFmtId="0" fontId="3" fillId="5" borderId="11" xfId="0" applyFont="1" applyFill="1" applyBorder="1" applyAlignment="1">
      <alignment horizontal="left" vertical="center"/>
    </xf>
    <xf numFmtId="0" fontId="3" fillId="5" borderId="7" xfId="0" applyFont="1" applyFill="1" applyBorder="1" applyAlignment="1">
      <alignment horizontal="left" vertical="center"/>
    </xf>
    <xf numFmtId="0" fontId="3" fillId="5" borderId="12" xfId="0" applyFont="1" applyFill="1" applyBorder="1" applyAlignment="1">
      <alignment horizontal="left" vertical="center"/>
    </xf>
    <xf numFmtId="0" fontId="3" fillId="5" borderId="0" xfId="0" applyFont="1" applyFill="1" applyBorder="1" applyAlignment="1">
      <alignment horizontal="left" vertical="center"/>
    </xf>
    <xf numFmtId="0" fontId="3" fillId="5" borderId="13" xfId="0" applyFont="1" applyFill="1" applyBorder="1" applyAlignment="1">
      <alignment horizontal="left" vertical="center"/>
    </xf>
    <xf numFmtId="0" fontId="3" fillId="5" borderId="4" xfId="0" applyFont="1" applyFill="1" applyBorder="1" applyAlignment="1">
      <alignment horizontal="left" vertical="center"/>
    </xf>
    <xf numFmtId="0" fontId="3" fillId="5" borderId="14" xfId="0" applyFont="1" applyFill="1" applyBorder="1" applyAlignment="1">
      <alignment horizontal="left" vertical="center"/>
    </xf>
    <xf numFmtId="0" fontId="3" fillId="5" borderId="2" xfId="0" applyFont="1" applyFill="1" applyBorder="1" applyAlignment="1">
      <alignment horizontal="left" vertical="center"/>
    </xf>
    <xf numFmtId="44" fontId="3" fillId="0" borderId="9" xfId="0" applyNumberFormat="1" applyFont="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5" borderId="11" xfId="0" applyFont="1" applyFill="1" applyBorder="1" applyAlignment="1">
      <alignment vertical="center" wrapText="1"/>
    </xf>
    <xf numFmtId="0" fontId="3" fillId="5" borderId="7" xfId="0" applyFont="1" applyFill="1" applyBorder="1" applyAlignment="1">
      <alignment vertical="center" wrapText="1"/>
    </xf>
    <xf numFmtId="0" fontId="3" fillId="5" borderId="0"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 fillId="5" borderId="2" xfId="0" applyFont="1" applyFill="1" applyBorder="1" applyAlignment="1">
      <alignment vertical="center" wrapText="1"/>
    </xf>
    <xf numFmtId="4" fontId="11" fillId="0" borderId="8"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38"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11" fillId="0" borderId="9" xfId="0" applyFont="1" applyBorder="1" applyAlignment="1">
      <alignment horizontal="justify"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11" fillId="0" borderId="12" xfId="0" applyFont="1" applyBorder="1" applyAlignment="1">
      <alignment vertical="center" wrapText="1"/>
    </xf>
    <xf numFmtId="0" fontId="11" fillId="0" borderId="0" xfId="0" applyFont="1" applyAlignment="1">
      <alignment vertical="center" wrapText="1"/>
    </xf>
    <xf numFmtId="0" fontId="11" fillId="0" borderId="13" xfId="0" applyFont="1" applyBorder="1" applyAlignment="1">
      <alignment vertical="center" wrapText="1"/>
    </xf>
    <xf numFmtId="0" fontId="11" fillId="0" borderId="4" xfId="0" applyFont="1" applyBorder="1" applyAlignment="1">
      <alignmen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4" xfId="0" applyFont="1" applyBorder="1" applyAlignment="1">
      <alignment horizontal="left" vertical="center" wrapText="1"/>
    </xf>
    <xf numFmtId="0" fontId="11" fillId="0" borderId="14" xfId="0" applyFont="1" applyBorder="1" applyAlignment="1">
      <alignment horizontal="left" vertical="center" wrapText="1"/>
    </xf>
    <xf numFmtId="0" fontId="11" fillId="5" borderId="0" xfId="0" applyFont="1" applyFill="1" applyAlignment="1">
      <alignmen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4" xfId="0" applyFont="1" applyBorder="1" applyAlignment="1">
      <alignment vertical="center" wrapText="1"/>
    </xf>
    <xf numFmtId="4" fontId="3" fillId="0" borderId="8"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18" fillId="0" borderId="0" xfId="0" applyFont="1" applyAlignment="1">
      <alignment horizontal="left" wrapText="1"/>
    </xf>
    <xf numFmtId="0" fontId="27" fillId="0" borderId="11"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2" xfId="0" applyFont="1" applyBorder="1" applyAlignment="1">
      <alignment horizontal="left" vertical="center" wrapText="1"/>
    </xf>
    <xf numFmtId="4" fontId="27" fillId="0" borderId="10" xfId="0" applyNumberFormat="1" applyFont="1" applyBorder="1" applyAlignment="1">
      <alignment horizontal="center" vertical="center" wrapText="1"/>
    </xf>
    <xf numFmtId="4" fontId="27" fillId="0" borderId="3" xfId="0" applyNumberFormat="1" applyFont="1" applyBorder="1" applyAlignment="1">
      <alignment horizontal="center" vertical="center" wrapText="1"/>
    </xf>
    <xf numFmtId="0" fontId="20" fillId="0" borderId="0" xfId="0" applyFont="1" applyAlignment="1">
      <alignment horizontal="left" wrapText="1"/>
    </xf>
    <xf numFmtId="0" fontId="3" fillId="0" borderId="0" xfId="0" applyFont="1" applyAlignment="1">
      <alignment horizontal="left" vertical="center" wrapText="1"/>
    </xf>
    <xf numFmtId="0" fontId="3" fillId="5" borderId="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1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9" xfId="0" applyFont="1" applyFill="1" applyBorder="1" applyAlignment="1">
      <alignment horizontal="justify" vertical="center" wrapText="1"/>
    </xf>
    <xf numFmtId="0" fontId="3" fillId="5" borderId="11" xfId="0" applyFont="1" applyFill="1" applyBorder="1" applyAlignment="1">
      <alignment horizontal="justify" vertical="center" wrapText="1"/>
    </xf>
    <xf numFmtId="0" fontId="3" fillId="5" borderId="7" xfId="0" applyFont="1" applyFill="1" applyBorder="1" applyAlignment="1">
      <alignment horizontal="justify" vertical="center" wrapText="1"/>
    </xf>
    <xf numFmtId="0" fontId="3" fillId="5" borderId="12" xfId="0" applyFont="1" applyFill="1" applyBorder="1" applyAlignment="1">
      <alignment horizontal="justify" vertical="center" wrapText="1"/>
    </xf>
    <xf numFmtId="0" fontId="3" fillId="5" borderId="0" xfId="0" applyFont="1" applyFill="1" applyAlignment="1">
      <alignment horizontal="justify" vertical="center" wrapText="1"/>
    </xf>
    <xf numFmtId="0" fontId="3" fillId="5" borderId="13"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0" xfId="0" applyFont="1" applyFill="1" applyAlignment="1">
      <alignment horizontal="left" vertical="center" wrapText="1"/>
    </xf>
    <xf numFmtId="0" fontId="12" fillId="4" borderId="3" xfId="0" applyFont="1" applyFill="1" applyBorder="1" applyAlignment="1">
      <alignment horizontal="center" vertical="center" wrapText="1"/>
    </xf>
  </cellXfs>
  <cellStyles count="2">
    <cellStyle name="Normal" xfId="0" builtinId="0"/>
    <cellStyle name="Percent" xfId="1" builtinId="5"/>
  </cellStyles>
  <dxfs count="10">
    <dxf>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medium">
          <color rgb="FF92D050"/>
        </left>
        <right style="medium">
          <color rgb="FF92D050"/>
        </right>
        <top style="medium">
          <color rgb="FF92D050"/>
        </top>
        <bottom style="medium">
          <color rgb="FF92D050"/>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180974</xdr:colOff>
      <xdr:row>0</xdr:row>
      <xdr:rowOff>123825</xdr:rowOff>
    </xdr:from>
    <xdr:to>
      <xdr:col>20</xdr:col>
      <xdr:colOff>542925</xdr:colOff>
      <xdr:row>29</xdr:row>
      <xdr:rowOff>142875</xdr:rowOff>
    </xdr:to>
    <xdr:sp macro="" textlink="">
      <xdr:nvSpPr>
        <xdr:cNvPr id="4" name="TextBox 2">
          <a:extLst>
            <a:ext uri="{FF2B5EF4-FFF2-40B4-BE49-F238E27FC236}">
              <a16:creationId xmlns:a16="http://schemas.microsoft.com/office/drawing/2014/main" id="{C13E7ED7-4146-4D73-91D8-330D93B8C736}"/>
            </a:ext>
          </a:extLst>
        </xdr:cNvPr>
        <xdr:cNvSpPr txBox="1"/>
      </xdr:nvSpPr>
      <xdr:spPr>
        <a:xfrm>
          <a:off x="180974" y="123825"/>
          <a:ext cx="14077951" cy="526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latin typeface="Arial Narrow" panose="020B0606020202030204" pitchFamily="34" charset="0"/>
            </a:rPr>
            <a:t>2020 WILDFIRE</a:t>
          </a:r>
          <a:r>
            <a:rPr lang="en-US" sz="2400" b="1" baseline="0">
              <a:latin typeface="Arial Narrow" panose="020B0606020202030204" pitchFamily="34" charset="0"/>
            </a:rPr>
            <a:t> </a:t>
          </a:r>
          <a:r>
            <a:rPr lang="en-US" sz="2400" b="1">
              <a:latin typeface="Arial Narrow" panose="020B0606020202030204" pitchFamily="34" charset="0"/>
            </a:rPr>
            <a:t>MITIGATION PLAN FINAL ACTION STATEMENT</a:t>
          </a:r>
          <a:r>
            <a:rPr lang="en-US" sz="2400" b="1" baseline="0">
              <a:latin typeface="Arial Narrow" panose="020B0606020202030204" pitchFamily="34" charset="0"/>
            </a:rPr>
            <a:t> </a:t>
          </a:r>
          <a:r>
            <a:rPr lang="en-US" sz="2400" b="1">
              <a:latin typeface="Arial Narrow" panose="020B0606020202030204" pitchFamily="34" charset="0"/>
            </a:rPr>
            <a:t>REFILING WITH QUARTERLY REPORT UPDATE</a:t>
          </a:r>
        </a:p>
        <a:p>
          <a:r>
            <a:rPr lang="en-US" sz="1600" b="1">
              <a:solidFill>
                <a:schemeClr val="tx1">
                  <a:lumMod val="65000"/>
                  <a:lumOff val="35000"/>
                </a:schemeClr>
              </a:solidFill>
            </a:rPr>
            <a:t>Attachment 1 </a:t>
          </a:r>
          <a:r>
            <a:rPr lang="en-US" sz="1600" b="1"/>
            <a:t>Workbook</a:t>
          </a:r>
          <a:r>
            <a:rPr lang="en-US" sz="1600" b="1" baseline="0"/>
            <a:t> (Tables 1 - 31) </a:t>
          </a:r>
        </a:p>
        <a:p>
          <a:endParaRPr lang="en-US" sz="1600" b="1"/>
        </a:p>
        <a:p>
          <a:r>
            <a:rPr lang="en-US" sz="1400" b="1">
              <a:solidFill>
                <a:srgbClr val="0070C0"/>
              </a:solidFill>
            </a:rPr>
            <a:t>September</a:t>
          </a:r>
          <a:r>
            <a:rPr lang="en-US" sz="1400" b="1" baseline="0">
              <a:solidFill>
                <a:srgbClr val="0070C0"/>
              </a:solidFill>
            </a:rPr>
            <a:t> 18, 2020</a:t>
          </a: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400" b="1" baseline="0">
            <a:solidFill>
              <a:srgbClr val="0070C0"/>
            </a:solidFill>
          </a:endParaRPr>
        </a:p>
        <a:p>
          <a:endParaRPr lang="en-US" sz="1600" b="0" baseline="0">
            <a:solidFill>
              <a:schemeClr val="tx1">
                <a:lumMod val="85000"/>
                <a:lumOff val="15000"/>
              </a:schemeClr>
            </a:solidFill>
            <a:latin typeface="+mn-lt"/>
            <a:ea typeface="+mn-ea"/>
            <a:cs typeface="+mn-cs"/>
          </a:endParaRPr>
        </a:p>
        <a:p>
          <a:endParaRPr lang="en-US" sz="1600" b="0" baseline="0">
            <a:solidFill>
              <a:schemeClr val="tx1">
                <a:lumMod val="85000"/>
                <a:lumOff val="15000"/>
              </a:schemeClr>
            </a:solidFill>
            <a:latin typeface="+mn-lt"/>
            <a:ea typeface="+mn-ea"/>
            <a:cs typeface="+mn-cs"/>
          </a:endParaRPr>
        </a:p>
        <a:p>
          <a:endParaRPr lang="en-US" sz="1600" b="0" baseline="0">
            <a:solidFill>
              <a:schemeClr val="tx1">
                <a:lumMod val="85000"/>
                <a:lumOff val="15000"/>
              </a:schemeClr>
            </a:solidFill>
            <a:latin typeface="+mn-lt"/>
            <a:ea typeface="+mn-ea"/>
            <a:cs typeface="+mn-cs"/>
          </a:endParaRPr>
        </a:p>
        <a:p>
          <a:endParaRPr lang="en-US" sz="1800" b="0" baseline="0">
            <a:solidFill>
              <a:schemeClr val="tx1">
                <a:lumMod val="85000"/>
                <a:lumOff val="15000"/>
              </a:schemeClr>
            </a:solidFill>
            <a:latin typeface="+mn-lt"/>
            <a:ea typeface="+mn-ea"/>
            <a:cs typeface="+mn-cs"/>
          </a:endParaRPr>
        </a:p>
        <a:p>
          <a:endParaRPr lang="en-US" sz="1800" b="0" baseline="0">
            <a:solidFill>
              <a:schemeClr val="tx1">
                <a:lumMod val="85000"/>
                <a:lumOff val="15000"/>
              </a:schemeClr>
            </a:solidFill>
            <a:latin typeface="+mn-lt"/>
            <a:ea typeface="+mn-ea"/>
            <a:cs typeface="+mn-cs"/>
          </a:endParaRPr>
        </a:p>
        <a:p>
          <a:r>
            <a:rPr lang="en-US" sz="1400" b="0" baseline="0">
              <a:solidFill>
                <a:schemeClr val="tx1">
                  <a:lumMod val="85000"/>
                  <a:lumOff val="15000"/>
                </a:schemeClr>
              </a:solidFill>
              <a:latin typeface="+mn-lt"/>
              <a:ea typeface="+mn-ea"/>
              <a:cs typeface="+mn-cs"/>
            </a:rPr>
            <a:t>BVES presents updates for its complete metrics tracking period of June 2019 - May 2020 pursuant to its approved 2019 WMP. Additional annual updates and programmatic activities are reflected in this filing to provide an accurate and current understanding of the utility's  progress in reducing wildfire and PSPS risk by achieving project and program milestones. This 2020 WMP Refiling also includes responses to Class A and B deficiencies issued in Resolution WSD-006 and Draft Resolution WSD-010 satisfying information required in the quarterly report update as directed by the Final Action Statement on BVES's 2020 WMP refiling requirements. This workbook only reports on Attachment 1 required Tables (1-31).</a:t>
          </a:r>
        </a:p>
      </xdr:txBody>
    </xdr:sp>
    <xdr:clientData/>
  </xdr:twoCellAnchor>
  <xdr:twoCellAnchor editAs="oneCell">
    <xdr:from>
      <xdr:col>4</xdr:col>
      <xdr:colOff>438150</xdr:colOff>
      <xdr:row>5</xdr:row>
      <xdr:rowOff>152402</xdr:rowOff>
    </xdr:from>
    <xdr:to>
      <xdr:col>15</xdr:col>
      <xdr:colOff>266700</xdr:colOff>
      <xdr:row>17</xdr:row>
      <xdr:rowOff>57150</xdr:rowOff>
    </xdr:to>
    <xdr:pic>
      <xdr:nvPicPr>
        <xdr:cNvPr id="5" name="Picture 3">
          <a:extLst>
            <a:ext uri="{FF2B5EF4-FFF2-40B4-BE49-F238E27FC236}">
              <a16:creationId xmlns:a16="http://schemas.microsoft.com/office/drawing/2014/main" id="{043787E4-5CC5-400B-9126-8AE72E79D49C}"/>
            </a:ext>
            <a:ext uri="{147F2762-F138-4A5C-976F-8EAC2B608ADB}">
              <a16:predDERef xmlns:a16="http://schemas.microsoft.com/office/drawing/2014/main" pred="{C13E7ED7-4146-4D73-91D8-330D93B8C7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1350" y="1057277"/>
          <a:ext cx="7372350" cy="20764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605117</xdr:colOff>
      <xdr:row>21</xdr:row>
      <xdr:rowOff>22411</xdr:rowOff>
    </xdr:from>
    <xdr:to>
      <xdr:col>6</xdr:col>
      <xdr:colOff>235324</xdr:colOff>
      <xdr:row>24</xdr:row>
      <xdr:rowOff>123264</xdr:rowOff>
    </xdr:to>
    <xdr:sp macro="" textlink="">
      <xdr:nvSpPr>
        <xdr:cNvPr id="2" name="TextBox 1">
          <a:extLst>
            <a:ext uri="{FF2B5EF4-FFF2-40B4-BE49-F238E27FC236}">
              <a16:creationId xmlns:a16="http://schemas.microsoft.com/office/drawing/2014/main" id="{BECE0FA8-252E-4560-A41C-EEBF1FDA1466}"/>
            </a:ext>
          </a:extLst>
        </xdr:cNvPr>
        <xdr:cNvSpPr txBox="1"/>
      </xdr:nvSpPr>
      <xdr:spPr>
        <a:xfrm>
          <a:off x="605117" y="5513293"/>
          <a:ext cx="5804648"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0" baseline="0"/>
            <a:t> In 2018, an umbrella was caught in one of BVES's overhead distribution lines.</a:t>
          </a:r>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593911</xdr:colOff>
      <xdr:row>11</xdr:row>
      <xdr:rowOff>51175</xdr:rowOff>
    </xdr:from>
    <xdr:to>
      <xdr:col>4</xdr:col>
      <xdr:colOff>542925</xdr:colOff>
      <xdr:row>14</xdr:row>
      <xdr:rowOff>9525</xdr:rowOff>
    </xdr:to>
    <xdr:sp macro="" textlink="">
      <xdr:nvSpPr>
        <xdr:cNvPr id="2" name="TextBox 1">
          <a:extLst>
            <a:ext uri="{FF2B5EF4-FFF2-40B4-BE49-F238E27FC236}">
              <a16:creationId xmlns:a16="http://schemas.microsoft.com/office/drawing/2014/main" id="{6E7C975C-51D0-42D3-A34A-509130D8A52F}"/>
            </a:ext>
          </a:extLst>
        </xdr:cNvPr>
        <xdr:cNvSpPr txBox="1"/>
      </xdr:nvSpPr>
      <xdr:spPr>
        <a:xfrm>
          <a:off x="593911" y="3965950"/>
          <a:ext cx="5206814" cy="44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Note:</a:t>
          </a:r>
          <a:r>
            <a:rPr lang="en-US" sz="1100">
              <a:solidFill>
                <a:sysClr val="windowText" lastClr="000000"/>
              </a:solidFill>
              <a:effectLst/>
              <a:latin typeface="+mn-lt"/>
              <a:ea typeface="+mn-ea"/>
              <a:cs typeface="+mn-cs"/>
            </a:rPr>
            <a:t> 1. BVES did not implement a PSPS event over the 2015-2019 period.</a:t>
          </a:r>
        </a:p>
        <a:p>
          <a:r>
            <a:rPr lang="en-US" sz="1100" b="1">
              <a:solidFill>
                <a:sysClr val="windowText" lastClr="000000"/>
              </a:solidFill>
              <a:effectLst/>
              <a:latin typeface="+mn-lt"/>
              <a:ea typeface="+mn-ea"/>
              <a:cs typeface="+mn-cs"/>
            </a:rPr>
            <a:t>Note:</a:t>
          </a:r>
          <a:r>
            <a:rPr lang="en-US" sz="1100">
              <a:solidFill>
                <a:sysClr val="windowText" lastClr="000000"/>
              </a:solidFill>
              <a:effectLst/>
              <a:latin typeface="+mn-lt"/>
              <a:ea typeface="+mn-ea"/>
              <a:cs typeface="+mn-cs"/>
            </a:rPr>
            <a:t> 2. No other relevant PSPS-related data to report.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547688</xdr:colOff>
      <xdr:row>45</xdr:row>
      <xdr:rowOff>81243</xdr:rowOff>
    </xdr:from>
    <xdr:to>
      <xdr:col>3</xdr:col>
      <xdr:colOff>2964656</xdr:colOff>
      <xdr:row>49</xdr:row>
      <xdr:rowOff>35719</xdr:rowOff>
    </xdr:to>
    <xdr:sp macro="" textlink="">
      <xdr:nvSpPr>
        <xdr:cNvPr id="17" name="TextBox 1">
          <a:extLst>
            <a:ext uri="{FF2B5EF4-FFF2-40B4-BE49-F238E27FC236}">
              <a16:creationId xmlns:a16="http://schemas.microsoft.com/office/drawing/2014/main" id="{C85815F5-3D0C-40F3-8EA7-9E4205DEF8FC}"/>
            </a:ext>
          </a:extLst>
        </xdr:cNvPr>
        <xdr:cNvSpPr txBox="1"/>
      </xdr:nvSpPr>
      <xdr:spPr>
        <a:xfrm>
          <a:off x="547688" y="48111056"/>
          <a:ext cx="8774906" cy="6212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US" sz="1000" b="1">
              <a:solidFill>
                <a:sysClr val="windowText" lastClr="000000"/>
              </a:solidFill>
            </a:rPr>
            <a:t>Note: </a:t>
          </a:r>
          <a:r>
            <a:rPr lang="en-US" sz="1000" b="0">
              <a:solidFill>
                <a:sysClr val="windowText" lastClr="000000"/>
              </a:solidFill>
            </a:rPr>
            <a:t>Supporting Table 3-1 has been provided that shows aggregated characteristics of the BVES system. Future filings will provide further granularity as BVES expands its data collection for future plan updates. </a:t>
          </a:r>
          <a:endParaRPr lang="en-US" sz="1000" b="0" baseline="0">
            <a:solidFill>
              <a:sysClr val="windowText" lastClr="000000"/>
            </a:solidFill>
          </a:endParaRPr>
        </a:p>
        <a:p>
          <a:pPr algn="l"/>
          <a:r>
            <a:rPr lang="en-US" sz="1000" b="0" baseline="0">
              <a:solidFill>
                <a:sysClr val="windowText" lastClr="000000"/>
              </a:solidFill>
            </a:rPr>
            <a:t>BVES does not have any transmission lines as all of its lines are below 65 kV.</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3174</xdr:colOff>
      <xdr:row>13</xdr:row>
      <xdr:rowOff>92260</xdr:rowOff>
    </xdr:from>
    <xdr:to>
      <xdr:col>3</xdr:col>
      <xdr:colOff>2046147</xdr:colOff>
      <xdr:row>22</xdr:row>
      <xdr:rowOff>123825</xdr:rowOff>
    </xdr:to>
    <xdr:sp macro="" textlink="">
      <xdr:nvSpPr>
        <xdr:cNvPr id="17" name="TextBox 1">
          <a:extLst>
            <a:ext uri="{FF2B5EF4-FFF2-40B4-BE49-F238E27FC236}">
              <a16:creationId xmlns:a16="http://schemas.microsoft.com/office/drawing/2014/main" id="{72D2A6CB-91BD-4A1C-B6E5-37991E42D73B}"/>
            </a:ext>
          </a:extLst>
        </xdr:cNvPr>
        <xdr:cNvSpPr txBox="1"/>
      </xdr:nvSpPr>
      <xdr:spPr>
        <a:xfrm>
          <a:off x="612774" y="2225860"/>
          <a:ext cx="6157773" cy="1488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ysClr val="windowText" lastClr="000000"/>
              </a:solidFill>
            </a:rPr>
            <a:t>Note:</a:t>
          </a:r>
          <a:r>
            <a:rPr lang="en-US" sz="1100" b="0" baseline="0">
              <a:solidFill>
                <a:sysClr val="windowText" lastClr="000000"/>
              </a:solidFill>
            </a:rPr>
            <a:t> </a:t>
          </a:r>
          <a:br>
            <a:rPr lang="en-US" sz="1100" b="0" baseline="0">
              <a:solidFill>
                <a:sysClr val="windowText" lastClr="000000"/>
              </a:solidFill>
            </a:rPr>
          </a:br>
          <a:br>
            <a:rPr lang="en-US" sz="1100" b="0" baseline="0">
              <a:solidFill>
                <a:sysClr val="windowText" lastClr="000000"/>
              </a:solidFill>
            </a:rPr>
          </a:br>
          <a:r>
            <a:rPr lang="en-US" sz="1100" b="0" baseline="0">
              <a:solidFill>
                <a:sysClr val="windowText" lastClr="000000"/>
              </a:solidFill>
            </a:rPr>
            <a:t>BVES's service territory is entirely rural and either HFTD Tier 2 or Tier 3.</a:t>
          </a:r>
        </a:p>
        <a:p>
          <a:pPr algn="l"/>
          <a:endParaRPr lang="en-US" sz="1100" b="0" baseline="0">
            <a:solidFill>
              <a:sysClr val="windowText" lastClr="000000"/>
            </a:solidFill>
          </a:endParaRPr>
        </a:p>
        <a:p>
          <a:pPr algn="l"/>
          <a:r>
            <a:rPr lang="en-US" sz="1100" b="0" baseline="0">
              <a:solidFill>
                <a:sysClr val="windowText" lastClr="000000"/>
              </a:solidFill>
            </a:rPr>
            <a:t>Circuit miles were calculated as the total overhead circuit miles, </a:t>
          </a:r>
          <a:r>
            <a:rPr lang="en-US" sz="1100" i="0" baseline="0">
              <a:solidFill>
                <a:schemeClr val="dk1"/>
              </a:solidFill>
              <a:effectLst/>
              <a:latin typeface="+mn-lt"/>
              <a:ea typeface="+mn-ea"/>
              <a:cs typeface="+mn-cs"/>
            </a:rPr>
            <a:t>assuming that underground circuit miles are unaffected by wind conditions. Including underground circuit miles in this calculation would deflate the actual assessment of risk posed by wind and other wildfire-risk conditions.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582707</xdr:colOff>
      <xdr:row>13</xdr:row>
      <xdr:rowOff>44823</xdr:rowOff>
    </xdr:from>
    <xdr:to>
      <xdr:col>3</xdr:col>
      <xdr:colOff>2076591</xdr:colOff>
      <xdr:row>20</xdr:row>
      <xdr:rowOff>11205</xdr:rowOff>
    </xdr:to>
    <xdr:sp macro="" textlink="">
      <xdr:nvSpPr>
        <xdr:cNvPr id="17" name="TextBox 1">
          <a:extLst>
            <a:ext uri="{FF2B5EF4-FFF2-40B4-BE49-F238E27FC236}">
              <a16:creationId xmlns:a16="http://schemas.microsoft.com/office/drawing/2014/main" id="{817F0449-CC6D-4BD2-B7D8-7A09FEC962BF}"/>
            </a:ext>
          </a:extLst>
        </xdr:cNvPr>
        <xdr:cNvSpPr txBox="1"/>
      </xdr:nvSpPr>
      <xdr:spPr>
        <a:xfrm>
          <a:off x="582707" y="2988048"/>
          <a:ext cx="6161134" cy="109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ysClr val="windowText" lastClr="000000"/>
              </a:solidFill>
            </a:rPr>
            <a:t>Note:</a:t>
          </a:r>
          <a:r>
            <a:rPr lang="en-US" sz="1100" b="0" baseline="0">
              <a:solidFill>
                <a:sysClr val="windowText" lastClr="000000"/>
              </a:solidFill>
            </a:rPr>
            <a:t> BVES's service territory is entirely rural and either HFTD Tier 2 or Tier 3.</a:t>
          </a:r>
        </a:p>
        <a:p>
          <a:pPr algn="l"/>
          <a:endParaRPr lang="en-US" sz="1100" b="0" baseline="0">
            <a:solidFill>
              <a:sysClr val="windowText" lastClr="000000"/>
            </a:solidFill>
          </a:endParaRPr>
        </a:p>
        <a:p>
          <a:r>
            <a:rPr lang="en-US" sz="1100" b="0" baseline="0">
              <a:solidFill>
                <a:schemeClr val="dk1"/>
              </a:solidFill>
              <a:effectLst/>
              <a:latin typeface="+mn-lt"/>
              <a:ea typeface="+mn-ea"/>
              <a:cs typeface="+mn-cs"/>
            </a:rPr>
            <a:t>Circuit miles were calculated as the total overhead circuit miles, </a:t>
          </a:r>
          <a:r>
            <a:rPr lang="en-US" sz="1100" i="0" baseline="0">
              <a:solidFill>
                <a:schemeClr val="dk1"/>
              </a:solidFill>
              <a:effectLst/>
              <a:latin typeface="+mn-lt"/>
              <a:ea typeface="+mn-ea"/>
              <a:cs typeface="+mn-cs"/>
            </a:rPr>
            <a:t>assuming that underground circuit miles are unaffected by wind conditions. Including underground circuit miles in this calculation would deflate the actual assessment of risk posed by wind and other wildfire-risk conditions.</a:t>
          </a:r>
          <a:endParaRPr lang="en-US">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617209</xdr:colOff>
      <xdr:row>29</xdr:row>
      <xdr:rowOff>126536</xdr:rowOff>
    </xdr:from>
    <xdr:to>
      <xdr:col>6</xdr:col>
      <xdr:colOff>727074</xdr:colOff>
      <xdr:row>40</xdr:row>
      <xdr:rowOff>134939</xdr:rowOff>
    </xdr:to>
    <xdr:sp macro="" textlink="">
      <xdr:nvSpPr>
        <xdr:cNvPr id="2" name="TextBox 1">
          <a:extLst>
            <a:ext uri="{FF2B5EF4-FFF2-40B4-BE49-F238E27FC236}">
              <a16:creationId xmlns:a16="http://schemas.microsoft.com/office/drawing/2014/main" id="{DD41C1C7-5CC0-4B79-9F6E-5020A658375E}"/>
            </a:ext>
          </a:extLst>
        </xdr:cNvPr>
        <xdr:cNvSpPr txBox="1"/>
      </xdr:nvSpPr>
      <xdr:spPr>
        <a:xfrm>
          <a:off x="607684" y="23510411"/>
          <a:ext cx="9796790" cy="1789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solidFill>
                <a:sysClr val="windowText" lastClr="000000"/>
              </a:solidFill>
            </a:rPr>
            <a:t>Note:</a:t>
          </a:r>
          <a:r>
            <a:rPr lang="en-US" sz="1200" b="1" baseline="0">
              <a:solidFill>
                <a:sysClr val="windowText" lastClr="000000"/>
              </a:solidFill>
            </a:rPr>
            <a:t> </a:t>
          </a:r>
          <a:r>
            <a:rPr lang="en-US" sz="1200" b="0" baseline="0">
              <a:solidFill>
                <a:sysClr val="windowText" lastClr="000000"/>
              </a:solidFill>
            </a:rPr>
            <a:t>B</a:t>
          </a:r>
          <a:r>
            <a:rPr lang="en-US" sz="1100">
              <a:solidFill>
                <a:sysClr val="windowText" lastClr="000000"/>
              </a:solidFill>
              <a:effectLst/>
              <a:latin typeface="+mn-lt"/>
              <a:ea typeface="+mn-ea"/>
              <a:cs typeface="+mn-cs"/>
            </a:rPr>
            <a:t>VES does not own transmission lines and all of its lines are below 65kV. BVES does not plan to add or remove any overhead distribution lines. BVES has provided GIS data on its WUI, urban, and rural areas in alignment with data from the Spatial Analysis for Conservation and Sustainability (SILVIS) Lab at the University of Wisconsin-Madison and the US Census Bureau, respectively. BVES plans to update its GIS database and will refresh this information in future WMP filings.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28</xdr:row>
      <xdr:rowOff>83345</xdr:rowOff>
    </xdr:from>
    <xdr:to>
      <xdr:col>5</xdr:col>
      <xdr:colOff>466260</xdr:colOff>
      <xdr:row>36</xdr:row>
      <xdr:rowOff>23812</xdr:rowOff>
    </xdr:to>
    <xdr:sp macro="" textlink="">
      <xdr:nvSpPr>
        <xdr:cNvPr id="48" name="TextBox 4">
          <a:extLst>
            <a:ext uri="{FF2B5EF4-FFF2-40B4-BE49-F238E27FC236}">
              <a16:creationId xmlns:a16="http://schemas.microsoft.com/office/drawing/2014/main" id="{DD3878D7-EB7E-46A1-B988-7270AD5F311C}"/>
            </a:ext>
          </a:extLst>
        </xdr:cNvPr>
        <xdr:cNvSpPr txBox="1"/>
      </xdr:nvSpPr>
      <xdr:spPr>
        <a:xfrm>
          <a:off x="609600" y="28286870"/>
          <a:ext cx="8152935" cy="1235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solidFill>
                <a:sysClr val="windowText" lastClr="000000"/>
              </a:solidFill>
            </a:rPr>
            <a:t>Note:</a:t>
          </a:r>
          <a:r>
            <a:rPr lang="en-US" sz="1200" b="1" baseline="0">
              <a:solidFill>
                <a:sysClr val="windowText" lastClr="000000"/>
              </a:solidFill>
            </a:rPr>
            <a:t> </a:t>
          </a:r>
          <a:r>
            <a:rPr lang="en-US" sz="1200" b="0" baseline="0">
              <a:solidFill>
                <a:sysClr val="windowText" lastClr="000000"/>
              </a:solidFill>
            </a:rPr>
            <a:t>BVES does not have any </a:t>
          </a:r>
          <a:r>
            <a:rPr lang="en-US" sz="1200" b="0">
              <a:solidFill>
                <a:sysClr val="windowText" lastClr="000000"/>
              </a:solidFill>
            </a:rPr>
            <a:t>transmission lines as</a:t>
          </a:r>
          <a:r>
            <a:rPr lang="en-US" sz="1200" b="0" baseline="0">
              <a:solidFill>
                <a:sysClr val="windowText" lastClr="000000"/>
              </a:solidFill>
            </a:rPr>
            <a:t> all of its lines are below 65kV. </a:t>
          </a:r>
        </a:p>
        <a:p>
          <a:pPr algn="l"/>
          <a:endParaRPr lang="en-US" sz="1200" b="0" baseline="0">
            <a:solidFill>
              <a:sysClr val="windowText" lastClr="000000"/>
            </a:solidFill>
          </a:endParaRPr>
        </a:p>
        <a:p>
          <a:pPr algn="l"/>
          <a:r>
            <a:rPr lang="en-US" sz="1200" b="0" baseline="0">
              <a:solidFill>
                <a:sysClr val="windowText" lastClr="000000"/>
              </a:solidFill>
            </a:rPr>
            <a:t>BVES does not track which portions of its distribution system and other utilty-owned infrastructure or assets are located in WUI-designated areas.</a:t>
          </a:r>
        </a:p>
        <a:p>
          <a:pPr algn="l"/>
          <a:endParaRPr lang="en-US" sz="1200" b="0" baseline="0">
            <a:solidFill>
              <a:sysClr val="windowText" lastClr="000000"/>
            </a:solidFill>
          </a:endParaRPr>
        </a:p>
        <a:p>
          <a:pPr algn="l"/>
          <a:r>
            <a:rPr lang="en-US" sz="1200" b="0" baseline="0">
              <a:solidFill>
                <a:sysClr val="windowText" lastClr="000000"/>
              </a:solidFill>
            </a:rPr>
            <a:t>BVES does not have any urban or highly rural areas noted specifically at this time. BVES's service territory is considered rural.</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14941</xdr:colOff>
      <xdr:row>21</xdr:row>
      <xdr:rowOff>10646</xdr:rowOff>
    </xdr:from>
    <xdr:to>
      <xdr:col>3</xdr:col>
      <xdr:colOff>2678205</xdr:colOff>
      <xdr:row>24</xdr:row>
      <xdr:rowOff>0</xdr:rowOff>
    </xdr:to>
    <xdr:sp macro="" textlink="">
      <xdr:nvSpPr>
        <xdr:cNvPr id="16" name="TextBox 1">
          <a:extLst>
            <a:ext uri="{FF2B5EF4-FFF2-40B4-BE49-F238E27FC236}">
              <a16:creationId xmlns:a16="http://schemas.microsoft.com/office/drawing/2014/main" id="{0382E8B9-C1BE-4695-8031-9DFCF81CEAE0}"/>
            </a:ext>
          </a:extLst>
        </xdr:cNvPr>
        <xdr:cNvSpPr txBox="1"/>
      </xdr:nvSpPr>
      <xdr:spPr>
        <a:xfrm>
          <a:off x="698500" y="11227734"/>
          <a:ext cx="7683499" cy="460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Note:</a:t>
          </a:r>
          <a:r>
            <a:rPr lang="en-US" sz="1200" b="0">
              <a:solidFill>
                <a:sysClr val="windowText" lastClr="000000"/>
              </a:solidFill>
            </a:rPr>
            <a:t> BVES's</a:t>
          </a:r>
          <a:r>
            <a:rPr lang="en-US" sz="1200" b="0" baseline="0">
              <a:solidFill>
                <a:sysClr val="windowText" lastClr="000000"/>
              </a:solidFill>
            </a:rPr>
            <a:t> service territory is in either HFTD Tier 2 or Tier 3. None is within the non-HFTD or Zone 1.</a:t>
          </a:r>
          <a:endParaRPr 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15080</xdr:colOff>
      <xdr:row>22</xdr:row>
      <xdr:rowOff>50801</xdr:rowOff>
    </xdr:from>
    <xdr:to>
      <xdr:col>9</xdr:col>
      <xdr:colOff>466202</xdr:colOff>
      <xdr:row>30</xdr:row>
      <xdr:rowOff>130970</xdr:rowOff>
    </xdr:to>
    <xdr:sp macro="" textlink="">
      <xdr:nvSpPr>
        <xdr:cNvPr id="2" name="TextBox 1">
          <a:extLst>
            <a:ext uri="{FF2B5EF4-FFF2-40B4-BE49-F238E27FC236}">
              <a16:creationId xmlns:a16="http://schemas.microsoft.com/office/drawing/2014/main" id="{7F42962B-AFA8-401A-81D5-766F1F2A3BCF}"/>
            </a:ext>
          </a:extLst>
        </xdr:cNvPr>
        <xdr:cNvSpPr txBox="1"/>
      </xdr:nvSpPr>
      <xdr:spPr>
        <a:xfrm>
          <a:off x="392865" y="9833016"/>
          <a:ext cx="8328337" cy="1430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Note: </a:t>
          </a:r>
          <a:r>
            <a:rPr lang="en-US" sz="1100" b="0">
              <a:solidFill>
                <a:sysClr val="windowText" lastClr="000000"/>
              </a:solidFill>
            </a:rPr>
            <a:t>Values for Table 1.1</a:t>
          </a:r>
          <a:r>
            <a:rPr lang="en-US" sz="1100" b="0" baseline="0">
              <a:solidFill>
                <a:sysClr val="windowText" lastClr="000000"/>
              </a:solidFill>
            </a:rPr>
            <a:t> "Grid condition findings from inspection" were calculated by dividing the total number of findings of each type by the total number of </a:t>
          </a:r>
          <a:r>
            <a:rPr lang="en-US" sz="1100" b="0" i="1" baseline="0">
              <a:solidFill>
                <a:sysClr val="windowText" lastClr="000000"/>
              </a:solidFill>
            </a:rPr>
            <a:t>overhead</a:t>
          </a:r>
          <a:r>
            <a:rPr lang="en-US" sz="1100" b="0" i="0" baseline="0">
              <a:solidFill>
                <a:sysClr val="windowText" lastClr="000000"/>
              </a:solidFill>
            </a:rPr>
            <a:t> circuit miles in BVES's service territory, assuming underground circuits are unaffected by </a:t>
          </a:r>
          <a:r>
            <a:rPr lang="en-US" sz="1100" i="0" baseline="0">
              <a:solidFill>
                <a:sysClr val="windowText" lastClr="000000"/>
              </a:solidFill>
              <a:effectLst/>
              <a:latin typeface="+mn-lt"/>
              <a:ea typeface="+mn-ea"/>
              <a:cs typeface="+mn-cs"/>
            </a:rPr>
            <a:t>wind conditions. Including underground circuit miles in this calculation would deflate the actual assessment of risk posed by wind and other wildfire-risk conditions.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1. </a:t>
          </a:r>
          <a:r>
            <a:rPr lang="en-US" sz="1100">
              <a:solidFill>
                <a:sysClr val="windowText" lastClr="000000"/>
              </a:solidFill>
              <a:effectLst/>
              <a:latin typeface="+mn-lt"/>
              <a:ea typeface="+mn-ea"/>
              <a:cs typeface="+mn-cs"/>
            </a:rPr>
            <a:t>BVES tracks annual performance from June of the current year, through May of the following year, </a:t>
          </a:r>
          <a:r>
            <a:rPr lang="en-US" sz="1100" i="1">
              <a:solidFill>
                <a:sysClr val="windowText" lastClr="000000"/>
              </a:solidFill>
              <a:effectLst/>
              <a:latin typeface="+mn-lt"/>
              <a:ea typeface="+mn-ea"/>
              <a:cs typeface="+mn-cs"/>
            </a:rPr>
            <a:t>i.e.</a:t>
          </a:r>
          <a:r>
            <a:rPr lang="en-US" sz="1100">
              <a:solidFill>
                <a:sysClr val="windowText" lastClr="000000"/>
              </a:solidFill>
              <a:effectLst/>
              <a:latin typeface="+mn-lt"/>
              <a:ea typeface="+mn-ea"/>
              <a:cs typeface="+mn-cs"/>
            </a:rPr>
            <a:t> “2019” = June 2019 – May 2019.</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2</a:t>
          </a:r>
          <a:r>
            <a:rPr lang="en-US" sz="1100">
              <a:solidFill>
                <a:sysClr val="windowText" lastClr="000000"/>
              </a:solidFill>
              <a:effectLst/>
              <a:latin typeface="+mn-lt"/>
              <a:ea typeface="+mn-ea"/>
              <a:cs typeface="+mn-cs"/>
            </a:rPr>
            <a:t>. Findings from detailed and patrol Inspections were not differentiated in the BVES’s database until 2018.</a:t>
          </a: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538090</xdr:colOff>
      <xdr:row>59</xdr:row>
      <xdr:rowOff>4899</xdr:rowOff>
    </xdr:from>
    <xdr:to>
      <xdr:col>3</xdr:col>
      <xdr:colOff>571500</xdr:colOff>
      <xdr:row>64</xdr:row>
      <xdr:rowOff>95250</xdr:rowOff>
    </xdr:to>
    <xdr:sp macro="" textlink="">
      <xdr:nvSpPr>
        <xdr:cNvPr id="2" name="TextBox 1">
          <a:extLst>
            <a:ext uri="{FF2B5EF4-FFF2-40B4-BE49-F238E27FC236}">
              <a16:creationId xmlns:a16="http://schemas.microsoft.com/office/drawing/2014/main" id="{543EF900-62C0-499B-B396-BF6CE62D09A0}"/>
            </a:ext>
          </a:extLst>
        </xdr:cNvPr>
        <xdr:cNvSpPr txBox="1"/>
      </xdr:nvSpPr>
      <xdr:spPr>
        <a:xfrm>
          <a:off x="538090" y="30746837"/>
          <a:ext cx="5974629" cy="923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Note: </a:t>
          </a:r>
          <a:r>
            <a:rPr lang="en-US" sz="1100">
              <a:solidFill>
                <a:sysClr val="windowText" lastClr="000000"/>
              </a:solidFill>
            </a:rPr>
            <a:t>Data</a:t>
          </a:r>
          <a:r>
            <a:rPr lang="en-US" sz="1100" baseline="0">
              <a:solidFill>
                <a:sysClr val="windowText" lastClr="000000"/>
              </a:solidFill>
            </a:rPr>
            <a:t> from 2015-2018 is unavailble for many as these metrics were not recorded prior to implementation of the current (2019) WMP, which took effect June 2019 .</a:t>
          </a:r>
        </a:p>
        <a:p>
          <a:endParaRPr lang="en-US" sz="1100" baseline="0">
            <a:solidFill>
              <a:sysClr val="windowText" lastClr="000000"/>
            </a:solidFill>
          </a:endParaRPr>
        </a:p>
        <a:p>
          <a:r>
            <a:rPr lang="en-US" sz="1100">
              <a:solidFill>
                <a:sysClr val="windowText" lastClr="000000"/>
              </a:solidFill>
              <a:effectLst/>
              <a:latin typeface="+mn-lt"/>
              <a:ea typeface="+mn-ea"/>
              <a:cs typeface="+mn-cs"/>
            </a:rPr>
            <a:t>1. Trouble spots defined as level 1 and 2 discrepancies</a:t>
          </a:r>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58</xdr:row>
      <xdr:rowOff>143430</xdr:rowOff>
    </xdr:from>
    <xdr:to>
      <xdr:col>6</xdr:col>
      <xdr:colOff>33618</xdr:colOff>
      <xdr:row>63</xdr:row>
      <xdr:rowOff>112058</xdr:rowOff>
    </xdr:to>
    <xdr:sp macro="" textlink="">
      <xdr:nvSpPr>
        <xdr:cNvPr id="3" name="TextBox 2">
          <a:extLst>
            <a:ext uri="{FF2B5EF4-FFF2-40B4-BE49-F238E27FC236}">
              <a16:creationId xmlns:a16="http://schemas.microsoft.com/office/drawing/2014/main" id="{85B585CE-16D2-43AA-B95A-6A5C473097EF}"/>
            </a:ext>
          </a:extLst>
        </xdr:cNvPr>
        <xdr:cNvSpPr txBox="1"/>
      </xdr:nvSpPr>
      <xdr:spPr>
        <a:xfrm>
          <a:off x="683559" y="27228048"/>
          <a:ext cx="9737912" cy="753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Note:</a:t>
          </a:r>
          <a:r>
            <a:rPr lang="en-US" sz="1100">
              <a:solidFill>
                <a:sysClr val="windowText" lastClr="000000"/>
              </a:solidFill>
              <a:effectLst/>
              <a:latin typeface="+mn-lt"/>
              <a:ea typeface="+mn-ea"/>
              <a:cs typeface="+mn-cs"/>
            </a:rPr>
            <a:t> The “2019 Performance” column only captures data from June 2019 (2019 WMP implementation start) to May 2020. Some "Program Targets" are estimates for current actuals based on June 2019-January 2020 performance.</a:t>
          </a:r>
        </a:p>
        <a:p>
          <a:endParaRPr lang="en-US">
            <a:solidFill>
              <a:sysClr val="windowText" lastClr="000000"/>
            </a:solidFill>
            <a:effectLst/>
          </a:endParaRPr>
        </a:p>
        <a:p>
          <a:r>
            <a:rPr lang="en-US" sz="1100">
              <a:solidFill>
                <a:sysClr val="windowText" lastClr="000000"/>
              </a:solidFill>
              <a:effectLst/>
              <a:latin typeface="+mn-lt"/>
              <a:ea typeface="+mn-ea"/>
              <a:cs typeface="+mn-cs"/>
            </a:rPr>
            <a:t>1. Trouble spots defined as level 1 and 2 discrepancies</a:t>
          </a:r>
          <a:endParaRPr lang="en-US">
            <a:solidFill>
              <a:sysClr val="windowText" lastClr="000000"/>
            </a:solidFill>
            <a:effectLst/>
          </a:endParaRPr>
        </a:p>
        <a:p>
          <a:endParaRPr 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11206</xdr:colOff>
      <xdr:row>12</xdr:row>
      <xdr:rowOff>0</xdr:rowOff>
    </xdr:from>
    <xdr:to>
      <xdr:col>4</xdr:col>
      <xdr:colOff>582706</xdr:colOff>
      <xdr:row>19</xdr:row>
      <xdr:rowOff>78441</xdr:rowOff>
    </xdr:to>
    <xdr:sp macro="" textlink="">
      <xdr:nvSpPr>
        <xdr:cNvPr id="2" name="TextBox 1">
          <a:extLst>
            <a:ext uri="{FF2B5EF4-FFF2-40B4-BE49-F238E27FC236}">
              <a16:creationId xmlns:a16="http://schemas.microsoft.com/office/drawing/2014/main" id="{6159DD8B-236B-485E-AD73-AE4F05F859AD}"/>
            </a:ext>
          </a:extLst>
        </xdr:cNvPr>
        <xdr:cNvSpPr txBox="1"/>
      </xdr:nvSpPr>
      <xdr:spPr>
        <a:xfrm>
          <a:off x="620806" y="2028825"/>
          <a:ext cx="3686175" cy="1211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1100" b="1"/>
            <a:t>Note:</a:t>
          </a:r>
          <a:r>
            <a:rPr lang="en-US" sz="1100" b="0"/>
            <a:t> </a:t>
          </a:r>
          <a:r>
            <a:rPr lang="en-US" sz="1100"/>
            <a:t>On July 19, 2018, a line worker and the owner of Teele Tree Services made contact with a high voltage power line and sustained non-fatal injuries. The injury did not require reporting  under Cal/OSHA guidelines but BVES chose to report the incident.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671635</xdr:colOff>
      <xdr:row>4</xdr:row>
      <xdr:rowOff>170961</xdr:rowOff>
    </xdr:from>
    <xdr:to>
      <xdr:col>4</xdr:col>
      <xdr:colOff>805962</xdr:colOff>
      <xdr:row>7</xdr:row>
      <xdr:rowOff>53156</xdr:rowOff>
    </xdr:to>
    <xdr:sp macro="" textlink="">
      <xdr:nvSpPr>
        <xdr:cNvPr id="2" name="TextBox 1">
          <a:extLst>
            <a:ext uri="{FF2B5EF4-FFF2-40B4-BE49-F238E27FC236}">
              <a16:creationId xmlns:a16="http://schemas.microsoft.com/office/drawing/2014/main" id="{299FF72D-C40F-40CC-BB2E-AC7EC544246D}"/>
            </a:ext>
          </a:extLst>
        </xdr:cNvPr>
        <xdr:cNvSpPr txBox="1"/>
      </xdr:nvSpPr>
      <xdr:spPr>
        <a:xfrm>
          <a:off x="671635" y="3919903"/>
          <a:ext cx="7192596" cy="1176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Note:</a:t>
          </a:r>
          <a:r>
            <a:rPr lang="en-US" sz="1100">
              <a:solidFill>
                <a:sysClr val="windowText" lastClr="000000"/>
              </a:solidFill>
              <a:effectLst/>
              <a:latin typeface="+mn-lt"/>
              <a:ea typeface="+mn-ea"/>
              <a:cs typeface="+mn-cs"/>
            </a:rPr>
            <a:t> Bear Valley Electric Service does not have a proprietary model or methodology for evaluating the potential impact of ignitions. BVES’s Subject Matter Expert evaluates the frequency of potential ignition events versus a set of impact categories (reliability, compliance, quality of service, safety and environmental) to develop total risk impact and scores.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600315</xdr:colOff>
      <xdr:row>8</xdr:row>
      <xdr:rowOff>93330</xdr:rowOff>
    </xdr:from>
    <xdr:to>
      <xdr:col>11</xdr:col>
      <xdr:colOff>178593</xdr:colOff>
      <xdr:row>14</xdr:row>
      <xdr:rowOff>154781</xdr:rowOff>
    </xdr:to>
    <xdr:sp macro="" textlink="">
      <xdr:nvSpPr>
        <xdr:cNvPr id="2" name="TextBox 2">
          <a:extLst>
            <a:ext uri="{FF2B5EF4-FFF2-40B4-BE49-F238E27FC236}">
              <a16:creationId xmlns:a16="http://schemas.microsoft.com/office/drawing/2014/main" id="{6E21810A-231B-4CB9-AEF8-03D939687E1C}"/>
            </a:ext>
          </a:extLst>
        </xdr:cNvPr>
        <xdr:cNvSpPr txBox="1"/>
      </xdr:nvSpPr>
      <xdr:spPr>
        <a:xfrm>
          <a:off x="600315" y="6939424"/>
          <a:ext cx="10758247" cy="106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Note: </a:t>
          </a:r>
          <a:br>
            <a:rPr lang="en-US" sz="1100" b="1">
              <a:solidFill>
                <a:sysClr val="windowText" lastClr="000000"/>
              </a:solidFill>
            </a:rPr>
          </a:br>
          <a:r>
            <a:rPr lang="en-US" sz="1100" b="0">
              <a:solidFill>
                <a:sysClr val="windowText" lastClr="000000"/>
              </a:solidFill>
            </a:rPr>
            <a:t>BVES is unable to provide the above</a:t>
          </a:r>
          <a:r>
            <a:rPr lang="en-US" sz="1100" b="0" baseline="0">
              <a:solidFill>
                <a:sysClr val="windowText" lastClr="000000"/>
              </a:solidFill>
            </a:rPr>
            <a:t> </a:t>
          </a:r>
          <a:r>
            <a:rPr lang="en-US" sz="1100" b="0">
              <a:solidFill>
                <a:sysClr val="windowText" lastClr="000000"/>
              </a:solidFill>
            </a:rPr>
            <a:t>requested</a:t>
          </a:r>
          <a:r>
            <a:rPr lang="en-US" sz="1100" b="0" baseline="0">
              <a:solidFill>
                <a:sysClr val="windowText" lastClr="000000"/>
              </a:solidFill>
            </a:rPr>
            <a:t> data in GIS map file format at this time.</a:t>
          </a:r>
          <a:r>
            <a:rPr lang="en-US" sz="1100">
              <a:solidFill>
                <a:sysClr val="windowText" lastClr="000000"/>
              </a:solidFill>
              <a:effectLst/>
              <a:latin typeface="+mn-lt"/>
              <a:ea typeface="+mn-ea"/>
              <a:cs typeface="+mn-cs"/>
            </a:rPr>
            <a:t>BVES has no non-HFTD territory, i.e., the territory is completing within the HFTD and include entirely rural communities respective to the WUI designations.</a:t>
          </a:r>
          <a:endParaRPr lang="en-US" sz="11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600076</xdr:colOff>
      <xdr:row>1</xdr:row>
      <xdr:rowOff>48986</xdr:rowOff>
    </xdr:from>
    <xdr:to>
      <xdr:col>3</xdr:col>
      <xdr:colOff>5368637</xdr:colOff>
      <xdr:row>8</xdr:row>
      <xdr:rowOff>66675</xdr:rowOff>
    </xdr:to>
    <xdr:sp macro="" textlink="">
      <xdr:nvSpPr>
        <xdr:cNvPr id="2" name="TextBox 1">
          <a:extLst>
            <a:ext uri="{FF2B5EF4-FFF2-40B4-BE49-F238E27FC236}">
              <a16:creationId xmlns:a16="http://schemas.microsoft.com/office/drawing/2014/main" id="{69E59E11-8E41-48A5-92B7-2B6B3AC890C2}"/>
            </a:ext>
          </a:extLst>
        </xdr:cNvPr>
        <xdr:cNvSpPr txBox="1"/>
      </xdr:nvSpPr>
      <xdr:spPr>
        <a:xfrm>
          <a:off x="600076" y="236600"/>
          <a:ext cx="12518447" cy="1330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b="0"/>
            <a:t>BVES</a:t>
          </a:r>
          <a:r>
            <a:rPr lang="en-US" sz="1100" b="0" baseline="0"/>
            <a:t> is unable to provide most of the data requestd in GIS format at this time. The GIS file(s) provided with this WMP submission include information on customer distribution </a:t>
          </a:r>
          <a:r>
            <a:rPr lang="en-US" sz="1100" b="0" baseline="0">
              <a:solidFill>
                <a:schemeClr val="dk1"/>
              </a:solidFill>
              <a:effectLst/>
              <a:latin typeface="+mn-lt"/>
              <a:ea typeface="+mn-ea"/>
              <a:cs typeface="+mn-cs"/>
            </a:rPr>
            <a:t>location of all utility assets </a:t>
          </a:r>
          <a:r>
            <a:rPr lang="en-US" sz="1100" b="0" baseline="0"/>
            <a:t>such as distribution lines (the utility does not operate any transmission lines according to the Commission's definition thereof), substations, generating facilities, switches, etc.</a:t>
          </a:r>
        </a:p>
        <a:p>
          <a:r>
            <a:rPr lang="en-US" sz="1100" b="0" baseline="0"/>
            <a:t>Where such data cannot be provided in GIS format at this time, the utility has provided the data it can in the tables below.</a:t>
          </a:r>
          <a:r>
            <a:rPr lang="en-US" sz="1100" b="1"/>
            <a:t> </a:t>
          </a:r>
          <a:br>
            <a:rPr lang="en-US" sz="1100" b="1"/>
          </a:br>
          <a:r>
            <a:rPr lang="en-US" sz="1100" b="0"/>
            <a:t>Line</a:t>
          </a:r>
          <a:r>
            <a:rPr lang="en-US" sz="1100" b="0" baseline="0"/>
            <a:t> items in </a:t>
          </a:r>
          <a:r>
            <a:rPr lang="en-US" sz="1100" b="0" baseline="0">
              <a:solidFill>
                <a:srgbClr val="0070C0"/>
              </a:solidFill>
            </a:rPr>
            <a:t>blue</a:t>
          </a:r>
          <a:r>
            <a:rPr lang="en-US" sz="1100" b="0" baseline="0"/>
            <a:t> </a:t>
          </a:r>
          <a:r>
            <a:rPr lang="en-US" sz="1100" b="0" baseline="0">
              <a:solidFill>
                <a:srgbClr val="0070C0"/>
              </a:solidFill>
            </a:rPr>
            <a:t>text </a:t>
          </a:r>
          <a:r>
            <a:rPr lang="en-US" sz="1100" b="0" baseline="0"/>
            <a:t>under "Location of Weather Stations" represent planned future additions.</a:t>
          </a:r>
          <a:endParaRPr lang="en-US" sz="1100" b="1"/>
        </a:p>
      </xdr:txBody>
    </xdr:sp>
    <xdr:clientData/>
  </xdr:twoCellAnchor>
  <xdr:twoCellAnchor>
    <xdr:from>
      <xdr:col>1</xdr:col>
      <xdr:colOff>189636</xdr:colOff>
      <xdr:row>13</xdr:row>
      <xdr:rowOff>57068</xdr:rowOff>
    </xdr:from>
    <xdr:to>
      <xdr:col>3</xdr:col>
      <xdr:colOff>505114</xdr:colOff>
      <xdr:row>13</xdr:row>
      <xdr:rowOff>432955</xdr:rowOff>
    </xdr:to>
    <xdr:sp macro="" textlink="">
      <xdr:nvSpPr>
        <xdr:cNvPr id="3" name="TextBox 2">
          <a:extLst>
            <a:ext uri="{FF2B5EF4-FFF2-40B4-BE49-F238E27FC236}">
              <a16:creationId xmlns:a16="http://schemas.microsoft.com/office/drawing/2014/main" id="{19EAB225-2F1B-4E94-B74F-7285788A167C}"/>
            </a:ext>
          </a:extLst>
        </xdr:cNvPr>
        <xdr:cNvSpPr txBox="1"/>
      </xdr:nvSpPr>
      <xdr:spPr>
        <a:xfrm>
          <a:off x="882363" y="4328886"/>
          <a:ext cx="7372637" cy="375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Note:</a:t>
          </a:r>
          <a:r>
            <a:rPr lang="en-US" sz="1100">
              <a:solidFill>
                <a:sysClr val="windowText" lastClr="000000"/>
              </a:solidFill>
              <a:effectLst/>
              <a:latin typeface="+mn-lt"/>
              <a:ea typeface="+mn-ea"/>
              <a:cs typeface="+mn-cs"/>
            </a:rPr>
            <a:t> BVES has submitted this data in its GIS filing. BVES plans to calculate this data in subsequent filings</a:t>
          </a:r>
          <a:r>
            <a:rPr lang="en-US" sz="1100" b="1">
              <a:solidFill>
                <a:sysClr val="windowText" lastClr="000000"/>
              </a:solidFill>
              <a:effectLst/>
              <a:latin typeface="+mn-lt"/>
              <a:ea typeface="+mn-ea"/>
              <a:cs typeface="+mn-cs"/>
            </a:rPr>
            <a:t>.</a:t>
          </a:r>
          <a:endParaRPr lang="en-US" sz="1100" b="1">
            <a:solidFill>
              <a:sysClr val="windowText" lastClr="000000"/>
            </a:solidFill>
          </a:endParaRPr>
        </a:p>
      </xdr:txBody>
    </xdr:sp>
    <xdr:clientData/>
  </xdr:twoCellAnchor>
  <xdr:twoCellAnchor>
    <xdr:from>
      <xdr:col>0</xdr:col>
      <xdr:colOff>676275</xdr:colOff>
      <xdr:row>35</xdr:row>
      <xdr:rowOff>43295</xdr:rowOff>
    </xdr:from>
    <xdr:to>
      <xdr:col>3</xdr:col>
      <xdr:colOff>4666384</xdr:colOff>
      <xdr:row>37</xdr:row>
      <xdr:rowOff>101023</xdr:rowOff>
    </xdr:to>
    <xdr:sp macro="" textlink="">
      <xdr:nvSpPr>
        <xdr:cNvPr id="4" name="TextBox 3">
          <a:extLst>
            <a:ext uri="{FF2B5EF4-FFF2-40B4-BE49-F238E27FC236}">
              <a16:creationId xmlns:a16="http://schemas.microsoft.com/office/drawing/2014/main" id="{12E53FFB-C5FD-4439-8A85-FF72EB1777AD}"/>
            </a:ext>
            <a:ext uri="{147F2762-F138-4A5C-976F-8EAC2B608ADB}">
              <a16:predDERef xmlns:a16="http://schemas.microsoft.com/office/drawing/2014/main" pred="{19EAB225-2F1B-4E94-B74F-7285788A167C}"/>
            </a:ext>
          </a:extLst>
        </xdr:cNvPr>
        <xdr:cNvSpPr txBox="1"/>
      </xdr:nvSpPr>
      <xdr:spPr>
        <a:xfrm>
          <a:off x="676275" y="11511395"/>
          <a:ext cx="11724409" cy="486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BVES is working on identifying functional needs populations and will provide this information in subsequent filings. BVES is also in the process of calculating the its overhead transmission and distribution lines and will provide this information in subsequent filings. </a:t>
          </a:r>
        </a:p>
      </xdr:txBody>
    </xdr:sp>
    <xdr:clientData/>
  </xdr:twoCellAnchor>
  <xdr:twoCellAnchor>
    <xdr:from>
      <xdr:col>0</xdr:col>
      <xdr:colOff>635000</xdr:colOff>
      <xdr:row>77</xdr:row>
      <xdr:rowOff>101023</xdr:rowOff>
    </xdr:from>
    <xdr:to>
      <xdr:col>3</xdr:col>
      <xdr:colOff>4618182</xdr:colOff>
      <xdr:row>77</xdr:row>
      <xdr:rowOff>577274</xdr:rowOff>
    </xdr:to>
    <xdr:sp macro="" textlink="">
      <xdr:nvSpPr>
        <xdr:cNvPr id="5" name="TextBox 4">
          <a:extLst>
            <a:ext uri="{FF2B5EF4-FFF2-40B4-BE49-F238E27FC236}">
              <a16:creationId xmlns:a16="http://schemas.microsoft.com/office/drawing/2014/main" id="{34811C96-9740-4056-9B9E-8F1ADBD8A35E}"/>
            </a:ext>
          </a:extLst>
        </xdr:cNvPr>
        <xdr:cNvSpPr txBox="1"/>
      </xdr:nvSpPr>
      <xdr:spPr>
        <a:xfrm>
          <a:off x="635000" y="19771591"/>
          <a:ext cx="11733068"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1. BVES has provided some of this information. See Section 6 and the GIS attachment file for more information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593910</xdr:colOff>
      <xdr:row>9</xdr:row>
      <xdr:rowOff>112059</xdr:rowOff>
    </xdr:from>
    <xdr:to>
      <xdr:col>8</xdr:col>
      <xdr:colOff>3741963</xdr:colOff>
      <xdr:row>15</xdr:row>
      <xdr:rowOff>81644</xdr:rowOff>
    </xdr:to>
    <xdr:sp macro="" textlink="">
      <xdr:nvSpPr>
        <xdr:cNvPr id="2" name="TextBox 1">
          <a:extLst>
            <a:ext uri="{FF2B5EF4-FFF2-40B4-BE49-F238E27FC236}">
              <a16:creationId xmlns:a16="http://schemas.microsoft.com/office/drawing/2014/main" id="{527FBDC2-6EFD-4839-A5D4-60A5B17FE10D}"/>
            </a:ext>
          </a:extLst>
        </xdr:cNvPr>
        <xdr:cNvSpPr txBox="1"/>
      </xdr:nvSpPr>
      <xdr:spPr>
        <a:xfrm>
          <a:off x="593910" y="5867880"/>
          <a:ext cx="16292553" cy="94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effectLst/>
              <a:latin typeface="+mn-lt"/>
              <a:ea typeface="+mn-ea"/>
              <a:cs typeface="+mn-cs"/>
            </a:rPr>
            <a:t>Note:</a:t>
          </a:r>
          <a:r>
            <a:rPr lang="en-US" sz="1100">
              <a:solidFill>
                <a:sysClr val="windowText" lastClr="000000"/>
              </a:solidFill>
              <a:effectLst/>
              <a:latin typeface="+mn-lt"/>
              <a:ea typeface="+mn-ea"/>
              <a:cs typeface="+mn-cs"/>
            </a:rPr>
            <a:t> A third-party assessed the NFDRS and estimated fire ratings of Brown ("Very Dry") or more severe as falling within the top 30% of the NFDRS. When calculating circuit-mile days, the contractor multiplied the corresponding metric (RFW days, 95th/99th percentile wind conditions days) by the total number of overhead circuit miles in BVES’s service territory, assuming that underground circuit miles are unaffected by wind conditions. Including underground circuit miles in this calculation would deflate the actual assessment of risk posed by wind and other wildfire-risk conditions. When a Red Flag Warning is issued for the San Bernardino Mountains, including Big Bear Valley, which encompasses the entirety of BVES’s service territory, the Warning applies to 100 percent of BVES’s service territory. BVES will be updating this information, including additional historical data, in the next iteration of its WMP. BVES plans to supplement future WMP submittals with additional weather information from its weather stations as they are added to the databases. </a:t>
          </a:r>
        </a:p>
        <a:p>
          <a:br>
            <a:rPr lang="en-US" sz="1100">
              <a:solidFill>
                <a:schemeClr val="dk1"/>
              </a:solidFill>
              <a:effectLst/>
              <a:latin typeface="+mn-lt"/>
              <a:ea typeface="+mn-ea"/>
              <a:cs typeface="+mn-cs"/>
            </a:rPr>
          </a:b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23" displayName="Table323" ref="B2:F78" totalsRowShown="0" headerRowDxfId="9" dataDxfId="7" headerRowBorderDxfId="8" tableBorderDxfId="6" totalsRowBorderDxfId="5">
  <autoFilter ref="B2:F78" xr:uid="{00000000-0009-0000-0100-000002000000}"/>
  <tableColumns count="5">
    <tableColumn id="1" xr3:uid="{00000000-0010-0000-0200-000001000000}" name="Metric toTrack" dataDxfId="4"/>
    <tableColumn id="3" xr3:uid="{00000000-0010-0000-0200-000003000000}" name="Party Responsible" dataDxfId="3"/>
    <tableColumn id="5" xr3:uid="{00000000-0010-0000-0200-000005000000}" name="Item/Table #" dataDxfId="2"/>
    <tableColumn id="7" xr3:uid="{00000000-0010-0000-0200-000007000000}" name="Data Owner/Location" dataDxfId="1"/>
    <tableColumn id="9" xr3:uid="{00000000-0010-0000-0200-000009000000}" name="Tracking Set Up?" dataDxfId="0"/>
  </tableColumns>
  <tableStyleInfo showFirstColumn="0" showLastColumn="0" showRowStripes="1" showColumnStripes="0"/>
</table>
</file>

<file path=xl/theme/theme1.xml><?xml version="1.0" encoding="utf-8"?>
<a:theme xmlns:a="http://schemas.openxmlformats.org/drawingml/2006/main" name="Guidehouse Color Palette_Word">
  <a:themeElements>
    <a:clrScheme name="GuidehouseColorPalette">
      <a:dk1>
        <a:srgbClr val="000000"/>
      </a:dk1>
      <a:lt1>
        <a:srgbClr val="FFFFFF"/>
      </a:lt1>
      <a:dk2>
        <a:srgbClr val="000000"/>
      </a:dk2>
      <a:lt2>
        <a:srgbClr val="FFFFFF"/>
      </a:lt2>
      <a:accent1>
        <a:srgbClr val="93D500"/>
      </a:accent1>
      <a:accent2>
        <a:srgbClr val="40840B"/>
      </a:accent2>
      <a:accent3>
        <a:srgbClr val="2355C9"/>
      </a:accent3>
      <a:accent4>
        <a:srgbClr val="F9B723"/>
      </a:accent4>
      <a:accent5>
        <a:srgbClr val="F26913"/>
      </a:accent5>
      <a:accent6>
        <a:srgbClr val="7F7F7F"/>
      </a:accent6>
      <a:hlink>
        <a:srgbClr val="40840B"/>
      </a:hlink>
      <a:folHlink>
        <a:srgbClr val="93D5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886DB-82D7-44E3-AE4F-3213CAF4B2B9}">
  <sheetPr>
    <tabColor rgb="FF0070C0"/>
  </sheetPr>
  <dimension ref="A1"/>
  <sheetViews>
    <sheetView showGridLines="0" topLeftCell="A7" workbookViewId="0">
      <selection activeCell="K34" sqref="K34"/>
    </sheetView>
  </sheetViews>
  <sheetFormatPr baseColWidth="10" defaultColWidth="8.83203125" defaultRowHeight="14" x14ac:dyDescent="0.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9BC0-7E99-4A6C-B4C8-5413720639A1}">
  <sheetPr>
    <tabColor theme="0" tint="-4.9989318521683403E-2"/>
  </sheetPr>
  <dimension ref="A1:H7"/>
  <sheetViews>
    <sheetView showGridLines="0" zoomScale="78" zoomScaleNormal="78" workbookViewId="0">
      <selection activeCell="D4" sqref="D4"/>
    </sheetView>
  </sheetViews>
  <sheetFormatPr baseColWidth="10" defaultColWidth="9" defaultRowHeight="13" x14ac:dyDescent="0.15"/>
  <cols>
    <col min="1" max="1" width="9" style="11"/>
    <col min="2" max="2" width="32.33203125" style="11" customWidth="1"/>
    <col min="3" max="7" width="25.6640625" style="11" customWidth="1"/>
    <col min="8" max="8" width="39.6640625" style="11" customWidth="1"/>
    <col min="9" max="16384" width="9" style="11"/>
  </cols>
  <sheetData>
    <row r="1" spans="1:8" customFormat="1" ht="14" x14ac:dyDescent="0.15">
      <c r="A1" s="12" t="s">
        <v>302</v>
      </c>
      <c r="B1" s="87"/>
      <c r="C1" s="87"/>
      <c r="D1" s="87"/>
      <c r="E1" s="87"/>
      <c r="F1" s="87"/>
      <c r="G1" s="87"/>
      <c r="H1" s="87"/>
    </row>
    <row r="2" spans="1:8" ht="21.75" customHeight="1" x14ac:dyDescent="0.15"/>
    <row r="3" spans="1:8" ht="37.5" customHeight="1" x14ac:dyDescent="0.15">
      <c r="B3" s="156" t="s">
        <v>303</v>
      </c>
      <c r="C3" s="156" t="s">
        <v>304</v>
      </c>
      <c r="D3" s="156" t="s">
        <v>305</v>
      </c>
      <c r="E3" s="156" t="s">
        <v>306</v>
      </c>
      <c r="F3" s="156" t="s">
        <v>307</v>
      </c>
      <c r="G3" s="156" t="s">
        <v>308</v>
      </c>
      <c r="H3" s="156" t="s">
        <v>9</v>
      </c>
    </row>
    <row r="4" spans="1:8" ht="219.75" customHeight="1" x14ac:dyDescent="0.15">
      <c r="B4" s="147" t="s">
        <v>309</v>
      </c>
      <c r="C4" s="147" t="s">
        <v>309</v>
      </c>
      <c r="D4" s="147" t="s">
        <v>309</v>
      </c>
      <c r="E4" s="147" t="s">
        <v>309</v>
      </c>
      <c r="F4" s="147" t="s">
        <v>309</v>
      </c>
      <c r="G4" s="147" t="s">
        <v>309</v>
      </c>
      <c r="H4" s="147" t="s">
        <v>309</v>
      </c>
    </row>
    <row r="5" spans="1:8" ht="28.5" customHeight="1" x14ac:dyDescent="0.15"/>
    <row r="6" spans="1:8" ht="44.25" customHeight="1" x14ac:dyDescent="0.15"/>
    <row r="7" spans="1:8" ht="28.5" customHeight="1" x14ac:dyDescent="0.1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F5FD-51AF-4B45-AD97-0A27C0D577D0}">
  <sheetPr>
    <tabColor theme="0" tint="-4.9989318521683403E-2"/>
  </sheetPr>
  <dimension ref="A1:W8"/>
  <sheetViews>
    <sheetView showGridLines="0" zoomScale="80" zoomScaleNormal="80" workbookViewId="0">
      <selection activeCell="E2" sqref="E2"/>
    </sheetView>
  </sheetViews>
  <sheetFormatPr baseColWidth="10" defaultColWidth="9" defaultRowHeight="13" x14ac:dyDescent="0.15"/>
  <cols>
    <col min="1" max="1" width="9" style="14"/>
    <col min="2" max="2" width="15.5" style="14" customWidth="1"/>
    <col min="3" max="3" width="10" style="14" customWidth="1"/>
    <col min="4" max="5" width="13.6640625" style="14" customWidth="1"/>
    <col min="6" max="6" width="19.5" style="14" customWidth="1"/>
    <col min="7" max="7" width="16.83203125" style="14" customWidth="1"/>
    <col min="8" max="8" width="14.5" style="14" customWidth="1"/>
    <col min="9" max="9" width="9" style="14"/>
    <col min="10" max="15" width="12.5" style="14" customWidth="1"/>
    <col min="16" max="16384" width="9" style="14"/>
  </cols>
  <sheetData>
    <row r="1" spans="1:23" customFormat="1" ht="14" x14ac:dyDescent="0.15">
      <c r="A1" s="12" t="s">
        <v>310</v>
      </c>
      <c r="B1" s="87"/>
      <c r="C1" s="87"/>
      <c r="D1" s="87"/>
      <c r="E1" s="87"/>
      <c r="F1" s="87"/>
      <c r="G1" s="87"/>
      <c r="H1" s="87"/>
      <c r="I1" s="87"/>
      <c r="J1" s="87"/>
      <c r="K1" s="87"/>
      <c r="L1" s="87"/>
      <c r="M1" s="87"/>
      <c r="N1" s="87"/>
      <c r="O1" s="87"/>
      <c r="P1" s="87"/>
      <c r="Q1" s="87"/>
      <c r="R1" s="87"/>
      <c r="S1" s="87"/>
      <c r="T1" s="87"/>
      <c r="U1" s="87"/>
      <c r="V1" s="87"/>
      <c r="W1" s="87"/>
    </row>
    <row r="2" spans="1:23" x14ac:dyDescent="0.15">
      <c r="A2" s="11"/>
      <c r="B2" s="11"/>
      <c r="C2" s="11"/>
      <c r="D2" s="11"/>
      <c r="E2" s="11"/>
      <c r="F2" s="11"/>
      <c r="G2" s="11"/>
      <c r="H2" s="11"/>
      <c r="I2" s="11"/>
      <c r="J2" s="11"/>
      <c r="K2" s="11"/>
      <c r="L2" s="11"/>
      <c r="M2" s="11"/>
      <c r="N2" s="11"/>
      <c r="O2" s="11"/>
      <c r="P2" s="11"/>
      <c r="Q2" s="11"/>
      <c r="R2" s="11"/>
      <c r="S2" s="11"/>
      <c r="T2" s="11"/>
      <c r="U2" s="11"/>
      <c r="V2" s="11"/>
      <c r="W2" s="11"/>
    </row>
    <row r="3" spans="1:23" ht="13.5" customHeight="1" x14ac:dyDescent="0.15">
      <c r="A3" s="11"/>
      <c r="B3" s="183" t="s">
        <v>311</v>
      </c>
      <c r="C3" s="183"/>
      <c r="D3" s="183"/>
      <c r="E3" s="221" t="s">
        <v>312</v>
      </c>
      <c r="F3" s="221"/>
      <c r="G3" s="221"/>
      <c r="H3" s="221"/>
      <c r="I3" s="221"/>
      <c r="J3" s="146">
        <v>2015</v>
      </c>
      <c r="K3" s="146">
        <v>2016</v>
      </c>
      <c r="L3" s="146">
        <v>2017</v>
      </c>
      <c r="M3" s="146">
        <v>2018</v>
      </c>
      <c r="N3" s="146">
        <v>2019</v>
      </c>
      <c r="O3" s="146" t="s">
        <v>313</v>
      </c>
      <c r="P3" s="183" t="s">
        <v>166</v>
      </c>
      <c r="Q3" s="183"/>
      <c r="R3" s="183"/>
      <c r="S3" s="183"/>
      <c r="T3" s="183" t="s">
        <v>314</v>
      </c>
      <c r="U3" s="183"/>
      <c r="V3" s="183" t="s">
        <v>9</v>
      </c>
      <c r="W3" s="183"/>
    </row>
    <row r="4" spans="1:23" ht="48" customHeight="1" x14ac:dyDescent="0.15">
      <c r="A4" s="11"/>
      <c r="B4" s="218" t="s">
        <v>315</v>
      </c>
      <c r="C4" s="218"/>
      <c r="D4" s="219"/>
      <c r="E4" s="217" t="s">
        <v>316</v>
      </c>
      <c r="F4" s="217"/>
      <c r="G4" s="217"/>
      <c r="H4" s="217"/>
      <c r="I4" s="217"/>
      <c r="J4" s="172">
        <f>2.917/32</f>
        <v>9.1156249999999994E-2</v>
      </c>
      <c r="K4" s="112">
        <f>14.167/32</f>
        <v>0.44271874999999999</v>
      </c>
      <c r="L4" s="112">
        <f>15.708/32</f>
        <v>0.49087500000000001</v>
      </c>
      <c r="M4" s="112">
        <f>10.583/32</f>
        <v>0.33071875000000001</v>
      </c>
      <c r="N4" s="112">
        <f>6.333/32</f>
        <v>0.19790625000000001</v>
      </c>
      <c r="O4" s="112">
        <f>AVERAGE(J4:N4)</f>
        <v>0.31067499999999998</v>
      </c>
      <c r="P4" s="218" t="s">
        <v>317</v>
      </c>
      <c r="Q4" s="218"/>
      <c r="R4" s="218"/>
      <c r="S4" s="218"/>
      <c r="T4" s="218" t="s">
        <v>318</v>
      </c>
      <c r="U4" s="218"/>
      <c r="V4" s="218" t="s">
        <v>319</v>
      </c>
      <c r="W4" s="218"/>
    </row>
    <row r="5" spans="1:23" ht="99" customHeight="1" x14ac:dyDescent="0.15">
      <c r="A5" s="11"/>
      <c r="B5" s="218"/>
      <c r="C5" s="218"/>
      <c r="D5" s="219"/>
      <c r="E5" s="217" t="s">
        <v>320</v>
      </c>
      <c r="F5" s="217"/>
      <c r="G5" s="217"/>
      <c r="H5" s="217"/>
      <c r="I5" s="217"/>
      <c r="J5" s="172" t="s">
        <v>318</v>
      </c>
      <c r="K5" s="112" t="s">
        <v>318</v>
      </c>
      <c r="L5" s="112" t="s">
        <v>318</v>
      </c>
      <c r="M5" s="112" t="s">
        <v>318</v>
      </c>
      <c r="N5" s="112" t="s">
        <v>318</v>
      </c>
      <c r="O5" s="112" t="s">
        <v>318</v>
      </c>
      <c r="P5" s="218" t="s">
        <v>321</v>
      </c>
      <c r="Q5" s="218"/>
      <c r="R5" s="218"/>
      <c r="S5" s="218"/>
      <c r="T5" s="218"/>
      <c r="U5" s="218"/>
      <c r="V5" s="218" t="s">
        <v>322</v>
      </c>
      <c r="W5" s="218"/>
    </row>
    <row r="6" spans="1:23" ht="88.5" customHeight="1" x14ac:dyDescent="0.15">
      <c r="A6" s="11"/>
      <c r="B6" s="218"/>
      <c r="C6" s="218"/>
      <c r="D6" s="219"/>
      <c r="E6" s="217" t="s">
        <v>323</v>
      </c>
      <c r="F6" s="217"/>
      <c r="G6" s="217"/>
      <c r="H6" s="217"/>
      <c r="I6" s="217"/>
      <c r="J6" s="172" t="s">
        <v>318</v>
      </c>
      <c r="K6" s="112" t="s">
        <v>318</v>
      </c>
      <c r="L6" s="112" t="s">
        <v>318</v>
      </c>
      <c r="M6" s="112" t="s">
        <v>318</v>
      </c>
      <c r="N6" s="112" t="s">
        <v>318</v>
      </c>
      <c r="O6" s="112" t="s">
        <v>318</v>
      </c>
      <c r="P6" s="218"/>
      <c r="Q6" s="218"/>
      <c r="R6" s="218"/>
      <c r="S6" s="218"/>
      <c r="T6" s="218"/>
      <c r="U6" s="218"/>
      <c r="V6" s="218"/>
      <c r="W6" s="218"/>
    </row>
    <row r="7" spans="1:23" ht="121.5" customHeight="1" x14ac:dyDescent="0.15">
      <c r="A7" s="11"/>
      <c r="B7" s="218" t="s">
        <v>324</v>
      </c>
      <c r="C7" s="218"/>
      <c r="D7" s="219"/>
      <c r="E7" s="217" t="s">
        <v>325</v>
      </c>
      <c r="F7" s="217"/>
      <c r="G7" s="217"/>
      <c r="H7" s="217"/>
      <c r="I7" s="217"/>
      <c r="J7" s="172" t="s">
        <v>326</v>
      </c>
      <c r="K7" s="112" t="s">
        <v>326</v>
      </c>
      <c r="L7" s="112" t="s">
        <v>326</v>
      </c>
      <c r="M7" s="112" t="s">
        <v>326</v>
      </c>
      <c r="N7" s="112" t="s">
        <v>326</v>
      </c>
      <c r="O7" s="112" t="s">
        <v>326</v>
      </c>
      <c r="P7" s="218" t="s">
        <v>327</v>
      </c>
      <c r="Q7" s="218"/>
      <c r="R7" s="218"/>
      <c r="S7" s="218"/>
      <c r="T7" s="219" t="s">
        <v>326</v>
      </c>
      <c r="U7" s="220"/>
      <c r="V7" s="218" t="s">
        <v>328</v>
      </c>
      <c r="W7" s="218"/>
    </row>
    <row r="8" spans="1:23" ht="141" customHeight="1" x14ac:dyDescent="0.15">
      <c r="A8" s="11"/>
      <c r="B8" s="182" t="s">
        <v>329</v>
      </c>
      <c r="C8" s="182"/>
      <c r="D8" s="182"/>
      <c r="E8" s="216" t="s">
        <v>330</v>
      </c>
      <c r="F8" s="216"/>
      <c r="G8" s="216"/>
      <c r="H8" s="216"/>
      <c r="I8" s="216"/>
      <c r="J8" s="113" t="s">
        <v>326</v>
      </c>
      <c r="K8" s="113" t="s">
        <v>326</v>
      </c>
      <c r="L8" s="113" t="s">
        <v>326</v>
      </c>
      <c r="M8" s="113" t="s">
        <v>326</v>
      </c>
      <c r="N8" s="113" t="s">
        <v>326</v>
      </c>
      <c r="O8" s="113" t="s">
        <v>326</v>
      </c>
      <c r="P8" s="182" t="s">
        <v>331</v>
      </c>
      <c r="Q8" s="182"/>
      <c r="R8" s="182"/>
      <c r="S8" s="182"/>
      <c r="T8" s="179" t="s">
        <v>326</v>
      </c>
      <c r="U8" s="181"/>
      <c r="V8" s="182" t="s">
        <v>332</v>
      </c>
      <c r="W8" s="182"/>
    </row>
  </sheetData>
  <mergeCells count="24">
    <mergeCell ref="B3:D3"/>
    <mergeCell ref="E3:I3"/>
    <mergeCell ref="P3:S3"/>
    <mergeCell ref="T3:U3"/>
    <mergeCell ref="V3:W3"/>
    <mergeCell ref="E5:I5"/>
    <mergeCell ref="P5:S6"/>
    <mergeCell ref="V5:W6"/>
    <mergeCell ref="E6:I6"/>
    <mergeCell ref="B7:D7"/>
    <mergeCell ref="E7:I7"/>
    <mergeCell ref="P7:S7"/>
    <mergeCell ref="T7:U7"/>
    <mergeCell ref="V7:W7"/>
    <mergeCell ref="B4:D6"/>
    <mergeCell ref="E4:I4"/>
    <mergeCell ref="P4:S4"/>
    <mergeCell ref="T4:U6"/>
    <mergeCell ref="V4:W4"/>
    <mergeCell ref="B8:D8"/>
    <mergeCell ref="E8:I8"/>
    <mergeCell ref="P8:S8"/>
    <mergeCell ref="T8:U8"/>
    <mergeCell ref="V8:W8"/>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08C94-FDC3-41EF-B91D-767F81D41B0A}">
  <sheetPr>
    <tabColor theme="0" tint="-4.9989318521683403E-2"/>
  </sheetPr>
  <dimension ref="A1:I93"/>
  <sheetViews>
    <sheetView showGridLines="0" topLeftCell="C73" zoomScale="66" zoomScaleNormal="66" workbookViewId="0">
      <selection activeCell="D88" sqref="D88:D93"/>
    </sheetView>
  </sheetViews>
  <sheetFormatPr baseColWidth="10" defaultColWidth="9" defaultRowHeight="13" x14ac:dyDescent="0.15"/>
  <cols>
    <col min="1" max="1" width="9" style="11"/>
    <col min="2" max="2" width="45.6640625" style="11" customWidth="1"/>
    <col min="3" max="3" width="46.83203125" style="11" customWidth="1"/>
    <col min="4" max="4" width="75" style="11" customWidth="1"/>
    <col min="5" max="5" width="67.1640625" style="11" customWidth="1"/>
    <col min="6" max="6" width="39.6640625" style="11" customWidth="1"/>
    <col min="7" max="7" width="21.33203125" style="11" customWidth="1"/>
    <col min="8" max="8" width="40.83203125" style="11" customWidth="1"/>
    <col min="9" max="9" width="29" style="11" customWidth="1"/>
    <col min="10" max="16384" width="9" style="11"/>
  </cols>
  <sheetData>
    <row r="1" spans="1:8" customFormat="1" ht="14" x14ac:dyDescent="0.15">
      <c r="A1" s="12" t="s">
        <v>333</v>
      </c>
      <c r="B1" s="87"/>
      <c r="C1" s="87"/>
      <c r="D1" s="87"/>
      <c r="E1" s="87"/>
      <c r="F1" s="87"/>
      <c r="G1" s="87"/>
      <c r="H1" s="87"/>
    </row>
    <row r="2" spans="1:8" customFormat="1" ht="14" x14ac:dyDescent="0.15">
      <c r="A2" s="12"/>
      <c r="B2" s="87"/>
      <c r="C2" s="87"/>
      <c r="D2" s="87"/>
      <c r="E2" s="87"/>
      <c r="F2" s="87"/>
      <c r="G2" s="87"/>
      <c r="H2" s="87"/>
    </row>
    <row r="3" spans="1:8" customFormat="1" ht="14" x14ac:dyDescent="0.15">
      <c r="A3" s="12"/>
      <c r="B3" s="87"/>
      <c r="C3" s="87"/>
      <c r="D3" s="87"/>
      <c r="E3" s="87"/>
      <c r="F3" s="87"/>
      <c r="G3" s="87"/>
      <c r="H3" s="87"/>
    </row>
    <row r="4" spans="1:8" customFormat="1" ht="14" x14ac:dyDescent="0.15">
      <c r="A4" s="12"/>
      <c r="B4" s="87"/>
      <c r="C4" s="87"/>
      <c r="D4" s="87"/>
      <c r="E4" s="87"/>
      <c r="F4" s="87"/>
      <c r="G4" s="87"/>
      <c r="H4" s="87"/>
    </row>
    <row r="5" spans="1:8" customFormat="1" ht="14" x14ac:dyDescent="0.15">
      <c r="A5" s="12"/>
      <c r="B5" s="87"/>
      <c r="C5" s="87"/>
      <c r="D5" s="87"/>
      <c r="E5" s="87"/>
      <c r="F5" s="87"/>
      <c r="G5" s="87"/>
      <c r="H5" s="87"/>
    </row>
    <row r="6" spans="1:8" customFormat="1" ht="14" x14ac:dyDescent="0.15">
      <c r="A6" s="12"/>
      <c r="B6" s="87"/>
      <c r="C6" s="87"/>
      <c r="D6" s="87"/>
      <c r="E6" s="87"/>
      <c r="F6" s="87"/>
      <c r="G6" s="87"/>
      <c r="H6" s="87"/>
    </row>
    <row r="7" spans="1:8" customFormat="1" ht="14" x14ac:dyDescent="0.15">
      <c r="A7" s="12"/>
      <c r="B7" s="87"/>
      <c r="C7" s="87"/>
      <c r="D7" s="87"/>
      <c r="E7" s="87"/>
      <c r="F7" s="87"/>
      <c r="G7" s="87"/>
      <c r="H7" s="87"/>
    </row>
    <row r="8" spans="1:8" customFormat="1" ht="14" x14ac:dyDescent="0.15">
      <c r="A8" s="12"/>
      <c r="B8" s="87"/>
      <c r="C8" s="87"/>
      <c r="D8" s="87"/>
      <c r="E8" s="87"/>
      <c r="F8" s="87"/>
      <c r="G8" s="87"/>
      <c r="H8" s="87"/>
    </row>
    <row r="9" spans="1:8" x14ac:dyDescent="0.15">
      <c r="A9" s="19"/>
    </row>
    <row r="10" spans="1:8" ht="14" x14ac:dyDescent="0.15">
      <c r="B10" s="156" t="s">
        <v>334</v>
      </c>
      <c r="C10" s="156" t="s">
        <v>335</v>
      </c>
      <c r="D10" s="156" t="s">
        <v>336</v>
      </c>
      <c r="E10" s="156" t="s">
        <v>8</v>
      </c>
      <c r="F10" s="156" t="s">
        <v>337</v>
      </c>
    </row>
    <row r="11" spans="1:8" ht="54" customHeight="1" x14ac:dyDescent="0.15">
      <c r="B11" s="182" t="s">
        <v>338</v>
      </c>
      <c r="C11" s="147" t="s">
        <v>339</v>
      </c>
      <c r="D11" s="147" t="s">
        <v>340</v>
      </c>
      <c r="E11" s="147" t="s">
        <v>341</v>
      </c>
      <c r="F11" s="222" t="s">
        <v>342</v>
      </c>
    </row>
    <row r="12" spans="1:8" ht="62.25" customHeight="1" x14ac:dyDescent="0.15">
      <c r="B12" s="182"/>
      <c r="C12" s="147" t="s">
        <v>343</v>
      </c>
      <c r="D12" s="147" t="s">
        <v>344</v>
      </c>
      <c r="E12" s="147" t="s">
        <v>341</v>
      </c>
      <c r="F12" s="223"/>
    </row>
    <row r="13" spans="1:8" ht="76.5" customHeight="1" x14ac:dyDescent="0.15">
      <c r="B13" s="182"/>
      <c r="C13" s="147" t="s">
        <v>345</v>
      </c>
      <c r="D13" s="147" t="s">
        <v>346</v>
      </c>
      <c r="E13" s="147" t="s">
        <v>341</v>
      </c>
      <c r="F13" s="224"/>
    </row>
    <row r="14" spans="1:8" ht="48" customHeight="1" x14ac:dyDescent="0.15"/>
    <row r="15" spans="1:8" ht="25" customHeight="1" x14ac:dyDescent="0.15">
      <c r="B15" s="156" t="s">
        <v>334</v>
      </c>
      <c r="C15" s="156" t="s">
        <v>335</v>
      </c>
      <c r="D15" s="156" t="s">
        <v>347</v>
      </c>
      <c r="E15" s="156" t="s">
        <v>348</v>
      </c>
      <c r="F15" s="156" t="s">
        <v>349</v>
      </c>
      <c r="G15" s="156" t="s">
        <v>8</v>
      </c>
      <c r="H15" s="156" t="s">
        <v>337</v>
      </c>
    </row>
    <row r="16" spans="1:8" ht="25" customHeight="1" x14ac:dyDescent="0.15">
      <c r="B16" s="238" t="s">
        <v>350</v>
      </c>
      <c r="C16" s="241" t="s">
        <v>351</v>
      </c>
      <c r="D16" s="160" t="s">
        <v>352</v>
      </c>
      <c r="E16" s="155" t="s">
        <v>353</v>
      </c>
      <c r="F16" s="153" t="s">
        <v>354</v>
      </c>
      <c r="G16" s="222" t="s">
        <v>355</v>
      </c>
      <c r="H16" s="222" t="s">
        <v>356</v>
      </c>
    </row>
    <row r="17" spans="2:8" ht="25" customHeight="1" x14ac:dyDescent="0.15">
      <c r="B17" s="239"/>
      <c r="C17" s="242"/>
      <c r="D17" s="160" t="s">
        <v>357</v>
      </c>
      <c r="E17" s="155" t="s">
        <v>358</v>
      </c>
      <c r="F17" s="153" t="s">
        <v>359</v>
      </c>
      <c r="G17" s="223"/>
      <c r="H17" s="223"/>
    </row>
    <row r="18" spans="2:8" ht="25" customHeight="1" x14ac:dyDescent="0.15">
      <c r="B18" s="239"/>
      <c r="C18" s="242"/>
      <c r="D18" s="160" t="s">
        <v>360</v>
      </c>
      <c r="E18" s="155" t="s">
        <v>361</v>
      </c>
      <c r="F18" s="153" t="s">
        <v>362</v>
      </c>
      <c r="G18" s="223"/>
      <c r="H18" s="223"/>
    </row>
    <row r="19" spans="2:8" ht="25" customHeight="1" x14ac:dyDescent="0.15">
      <c r="B19" s="239"/>
      <c r="C19" s="242"/>
      <c r="D19" s="160" t="s">
        <v>363</v>
      </c>
      <c r="E19" s="155" t="s">
        <v>364</v>
      </c>
      <c r="F19" s="153" t="s">
        <v>365</v>
      </c>
      <c r="G19" s="223"/>
      <c r="H19" s="223"/>
    </row>
    <row r="20" spans="2:8" ht="25" customHeight="1" x14ac:dyDescent="0.15">
      <c r="B20" s="239"/>
      <c r="C20" s="242"/>
      <c r="D20" s="160" t="s">
        <v>366</v>
      </c>
      <c r="E20" s="155" t="s">
        <v>367</v>
      </c>
      <c r="F20" s="153" t="s">
        <v>368</v>
      </c>
      <c r="G20" s="223"/>
      <c r="H20" s="223"/>
    </row>
    <row r="21" spans="2:8" ht="25" customHeight="1" x14ac:dyDescent="0.15">
      <c r="B21" s="239"/>
      <c r="C21" s="242"/>
      <c r="D21" s="160" t="s">
        <v>369</v>
      </c>
      <c r="E21" s="155" t="s">
        <v>370</v>
      </c>
      <c r="F21" s="153" t="s">
        <v>371</v>
      </c>
      <c r="G21" s="223"/>
      <c r="H21" s="223"/>
    </row>
    <row r="22" spans="2:8" ht="25" customHeight="1" x14ac:dyDescent="0.15">
      <c r="B22" s="239"/>
      <c r="C22" s="242"/>
      <c r="D22" s="160" t="s">
        <v>372</v>
      </c>
      <c r="E22" s="155" t="s">
        <v>373</v>
      </c>
      <c r="F22" s="153" t="s">
        <v>374</v>
      </c>
      <c r="G22" s="223"/>
      <c r="H22" s="223"/>
    </row>
    <row r="23" spans="2:8" ht="25" customHeight="1" x14ac:dyDescent="0.15">
      <c r="B23" s="239"/>
      <c r="C23" s="242"/>
      <c r="D23" s="160" t="s">
        <v>375</v>
      </c>
      <c r="E23" s="155" t="s">
        <v>376</v>
      </c>
      <c r="F23" s="153" t="s">
        <v>377</v>
      </c>
      <c r="G23" s="223"/>
      <c r="H23" s="223"/>
    </row>
    <row r="24" spans="2:8" ht="25" customHeight="1" x14ac:dyDescent="0.15">
      <c r="B24" s="239"/>
      <c r="C24" s="242"/>
      <c r="D24" s="160" t="s">
        <v>378</v>
      </c>
      <c r="E24" s="155" t="s">
        <v>379</v>
      </c>
      <c r="F24" s="153" t="s">
        <v>380</v>
      </c>
      <c r="G24" s="223"/>
      <c r="H24" s="223"/>
    </row>
    <row r="25" spans="2:8" ht="25" customHeight="1" x14ac:dyDescent="0.15">
      <c r="B25" s="239"/>
      <c r="C25" s="242"/>
      <c r="D25" s="160" t="s">
        <v>381</v>
      </c>
      <c r="E25" s="155" t="s">
        <v>382</v>
      </c>
      <c r="F25" s="153" t="s">
        <v>383</v>
      </c>
      <c r="G25" s="223"/>
      <c r="H25" s="223"/>
    </row>
    <row r="26" spans="2:8" ht="25" customHeight="1" x14ac:dyDescent="0.15">
      <c r="B26" s="239"/>
      <c r="C26" s="242"/>
      <c r="D26" s="160" t="s">
        <v>384</v>
      </c>
      <c r="E26" s="155" t="s">
        <v>385</v>
      </c>
      <c r="F26" s="153" t="s">
        <v>386</v>
      </c>
      <c r="G26" s="223"/>
      <c r="H26" s="223"/>
    </row>
    <row r="27" spans="2:8" ht="25" customHeight="1" x14ac:dyDescent="0.15">
      <c r="B27" s="239"/>
      <c r="C27" s="242"/>
      <c r="D27" s="160" t="s">
        <v>387</v>
      </c>
      <c r="E27" s="155" t="s">
        <v>388</v>
      </c>
      <c r="F27" s="153" t="s">
        <v>389</v>
      </c>
      <c r="G27" s="223"/>
      <c r="H27" s="223"/>
    </row>
    <row r="28" spans="2:8" ht="25" customHeight="1" x14ac:dyDescent="0.15">
      <c r="B28" s="239"/>
      <c r="C28" s="242"/>
      <c r="D28" s="160" t="s">
        <v>390</v>
      </c>
      <c r="E28" s="155" t="s">
        <v>391</v>
      </c>
      <c r="F28" s="153" t="s">
        <v>392</v>
      </c>
      <c r="G28" s="223"/>
      <c r="H28" s="223"/>
    </row>
    <row r="29" spans="2:8" ht="25" customHeight="1" x14ac:dyDescent="0.15">
      <c r="B29" s="240"/>
      <c r="C29" s="243"/>
      <c r="D29" s="160" t="s">
        <v>393</v>
      </c>
      <c r="E29" s="155" t="s">
        <v>394</v>
      </c>
      <c r="F29" s="153" t="s">
        <v>395</v>
      </c>
      <c r="G29" s="224"/>
      <c r="H29" s="224"/>
    </row>
    <row r="30" spans="2:8" ht="25" customHeight="1" x14ac:dyDescent="0.15">
      <c r="B30" s="24"/>
      <c r="C30" s="3"/>
      <c r="D30" s="25"/>
      <c r="E30" s="3"/>
      <c r="F30" s="114"/>
      <c r="G30" s="24"/>
      <c r="H30" s="24"/>
    </row>
    <row r="31" spans="2:8" ht="18.75" customHeight="1" x14ac:dyDescent="0.15">
      <c r="B31" s="156" t="s">
        <v>334</v>
      </c>
      <c r="C31" s="156" t="s">
        <v>335</v>
      </c>
      <c r="D31" s="156" t="s">
        <v>336</v>
      </c>
      <c r="E31" s="156" t="s">
        <v>8</v>
      </c>
      <c r="F31" s="156" t="s">
        <v>337</v>
      </c>
    </row>
    <row r="32" spans="2:8" ht="33" customHeight="1" x14ac:dyDescent="0.15">
      <c r="B32" s="238" t="s">
        <v>350</v>
      </c>
      <c r="C32" s="160" t="s">
        <v>396</v>
      </c>
      <c r="D32" s="147" t="s">
        <v>397</v>
      </c>
      <c r="E32" s="157" t="s">
        <v>398</v>
      </c>
      <c r="F32" s="244" t="s">
        <v>399</v>
      </c>
    </row>
    <row r="33" spans="2:8" ht="33" customHeight="1" x14ac:dyDescent="0.15">
      <c r="B33" s="239"/>
      <c r="C33" s="159" t="s">
        <v>400</v>
      </c>
      <c r="D33" s="157" t="s">
        <v>342</v>
      </c>
      <c r="E33" s="157" t="s">
        <v>398</v>
      </c>
      <c r="F33" s="245"/>
    </row>
    <row r="34" spans="2:8" ht="18" customHeight="1" x14ac:dyDescent="0.15">
      <c r="B34" s="239"/>
      <c r="C34" s="159" t="s">
        <v>401</v>
      </c>
      <c r="D34" s="157" t="s">
        <v>342</v>
      </c>
      <c r="E34" s="157" t="s">
        <v>402</v>
      </c>
      <c r="F34" s="245"/>
    </row>
    <row r="35" spans="2:8" ht="18" customHeight="1" x14ac:dyDescent="0.15">
      <c r="B35" s="240"/>
      <c r="C35" s="159" t="s">
        <v>403</v>
      </c>
      <c r="D35" s="157" t="s">
        <v>342</v>
      </c>
      <c r="E35" s="157" t="s">
        <v>402</v>
      </c>
      <c r="F35" s="246"/>
    </row>
    <row r="36" spans="2:8" ht="12.75" customHeight="1" x14ac:dyDescent="0.15">
      <c r="B36" s="24"/>
      <c r="C36" s="3"/>
      <c r="D36" s="25"/>
      <c r="E36" s="3"/>
      <c r="F36" s="3"/>
      <c r="G36" s="24"/>
      <c r="H36" s="24"/>
    </row>
    <row r="37" spans="2:8" ht="21" customHeight="1" x14ac:dyDescent="0.15">
      <c r="B37" s="24"/>
      <c r="C37" s="3"/>
      <c r="D37" s="25"/>
      <c r="E37" s="3"/>
      <c r="F37" s="3"/>
      <c r="G37" s="24"/>
      <c r="H37" s="24"/>
    </row>
    <row r="38" spans="2:8" ht="39" customHeight="1" x14ac:dyDescent="0.15">
      <c r="B38" s="171"/>
    </row>
    <row r="39" spans="2:8" ht="12.75" customHeight="1" x14ac:dyDescent="0.15">
      <c r="B39" s="156" t="s">
        <v>334</v>
      </c>
      <c r="C39" s="156" t="s">
        <v>404</v>
      </c>
      <c r="D39" s="156" t="s">
        <v>405</v>
      </c>
      <c r="E39" s="156" t="s">
        <v>348</v>
      </c>
      <c r="F39" s="156" t="s">
        <v>406</v>
      </c>
      <c r="G39" s="156" t="s">
        <v>8</v>
      </c>
      <c r="H39" s="156" t="s">
        <v>337</v>
      </c>
    </row>
    <row r="40" spans="2:8" ht="12.75" customHeight="1" x14ac:dyDescent="0.15">
      <c r="B40" s="232" t="s">
        <v>350</v>
      </c>
      <c r="C40" s="235" t="s">
        <v>407</v>
      </c>
      <c r="D40" s="160" t="s">
        <v>408</v>
      </c>
      <c r="E40" s="153" t="s">
        <v>409</v>
      </c>
      <c r="F40" s="26" t="s">
        <v>410</v>
      </c>
      <c r="G40" s="200" t="s">
        <v>355</v>
      </c>
      <c r="H40" s="222">
        <v>6.4</v>
      </c>
    </row>
    <row r="41" spans="2:8" ht="12.75" customHeight="1" x14ac:dyDescent="0.15">
      <c r="B41" s="233"/>
      <c r="C41" s="236"/>
      <c r="D41" s="160" t="s">
        <v>411</v>
      </c>
      <c r="E41" s="153" t="s">
        <v>412</v>
      </c>
      <c r="F41" s="26" t="s">
        <v>413</v>
      </c>
      <c r="G41" s="202"/>
      <c r="H41" s="223"/>
    </row>
    <row r="42" spans="2:8" ht="12.75" customHeight="1" x14ac:dyDescent="0.15">
      <c r="B42" s="233"/>
      <c r="C42" s="236"/>
      <c r="D42" s="160" t="s">
        <v>414</v>
      </c>
      <c r="E42" s="153" t="s">
        <v>415</v>
      </c>
      <c r="F42" s="26" t="s">
        <v>416</v>
      </c>
      <c r="G42" s="202"/>
      <c r="H42" s="223"/>
    </row>
    <row r="43" spans="2:8" ht="12.75" customHeight="1" x14ac:dyDescent="0.15">
      <c r="B43" s="233"/>
      <c r="C43" s="236"/>
      <c r="D43" s="160" t="s">
        <v>417</v>
      </c>
      <c r="E43" s="153" t="s">
        <v>418</v>
      </c>
      <c r="F43" s="26" t="s">
        <v>419</v>
      </c>
      <c r="G43" s="202"/>
      <c r="H43" s="223"/>
    </row>
    <row r="44" spans="2:8" ht="12.75" customHeight="1" x14ac:dyDescent="0.15">
      <c r="B44" s="233"/>
      <c r="C44" s="236"/>
      <c r="D44" s="160" t="s">
        <v>420</v>
      </c>
      <c r="E44" s="153" t="s">
        <v>421</v>
      </c>
      <c r="F44" s="26" t="s">
        <v>422</v>
      </c>
      <c r="G44" s="202"/>
      <c r="H44" s="223"/>
    </row>
    <row r="45" spans="2:8" ht="12.75" customHeight="1" x14ac:dyDescent="0.15">
      <c r="B45" s="233"/>
      <c r="C45" s="236"/>
      <c r="D45" s="160" t="s">
        <v>423</v>
      </c>
      <c r="E45" s="153" t="s">
        <v>424</v>
      </c>
      <c r="F45" s="26" t="s">
        <v>425</v>
      </c>
      <c r="G45" s="202"/>
      <c r="H45" s="223"/>
    </row>
    <row r="46" spans="2:8" ht="12.75" customHeight="1" x14ac:dyDescent="0.15">
      <c r="B46" s="233"/>
      <c r="C46" s="236"/>
      <c r="D46" s="160" t="s">
        <v>426</v>
      </c>
      <c r="E46" s="153" t="s">
        <v>427</v>
      </c>
      <c r="F46" s="26" t="s">
        <v>428</v>
      </c>
      <c r="G46" s="202"/>
      <c r="H46" s="223"/>
    </row>
    <row r="47" spans="2:8" ht="12.75" customHeight="1" x14ac:dyDescent="0.15">
      <c r="B47" s="233"/>
      <c r="C47" s="236"/>
      <c r="D47" s="160" t="s">
        <v>429</v>
      </c>
      <c r="E47" s="153" t="s">
        <v>430</v>
      </c>
      <c r="F47" s="26" t="s">
        <v>431</v>
      </c>
      <c r="G47" s="202"/>
      <c r="H47" s="223"/>
    </row>
    <row r="48" spans="2:8" ht="12.75" customHeight="1" x14ac:dyDescent="0.15">
      <c r="B48" s="233"/>
      <c r="C48" s="236"/>
      <c r="D48" s="160" t="s">
        <v>432</v>
      </c>
      <c r="E48" s="153" t="s">
        <v>433</v>
      </c>
      <c r="F48" s="26" t="s">
        <v>434</v>
      </c>
      <c r="G48" s="202"/>
      <c r="H48" s="223"/>
    </row>
    <row r="49" spans="2:9" ht="12.75" customHeight="1" x14ac:dyDescent="0.15">
      <c r="B49" s="233"/>
      <c r="C49" s="236"/>
      <c r="D49" s="160" t="s">
        <v>435</v>
      </c>
      <c r="E49" s="153" t="s">
        <v>436</v>
      </c>
      <c r="F49" s="26" t="s">
        <v>437</v>
      </c>
      <c r="G49" s="202"/>
      <c r="H49" s="223"/>
      <c r="I49" s="171"/>
    </row>
    <row r="50" spans="2:9" ht="12.75" customHeight="1" x14ac:dyDescent="0.15">
      <c r="B50" s="233"/>
      <c r="C50" s="236"/>
      <c r="D50" s="160" t="s">
        <v>438</v>
      </c>
      <c r="E50" s="153" t="s">
        <v>439</v>
      </c>
      <c r="F50" s="26" t="s">
        <v>440</v>
      </c>
      <c r="G50" s="202"/>
      <c r="H50" s="223"/>
      <c r="I50" s="168"/>
    </row>
    <row r="51" spans="2:9" ht="12.75" customHeight="1" x14ac:dyDescent="0.15">
      <c r="B51" s="233"/>
      <c r="C51" s="236"/>
      <c r="D51" s="160" t="s">
        <v>441</v>
      </c>
      <c r="E51" s="153" t="s">
        <v>442</v>
      </c>
      <c r="F51" s="26" t="s">
        <v>443</v>
      </c>
      <c r="G51" s="202"/>
      <c r="H51" s="223"/>
      <c r="I51" s="168"/>
    </row>
    <row r="52" spans="2:9" ht="12.75" customHeight="1" x14ac:dyDescent="0.15">
      <c r="B52" s="234"/>
      <c r="C52" s="237"/>
      <c r="D52" s="160" t="s">
        <v>444</v>
      </c>
      <c r="E52" s="153" t="s">
        <v>445</v>
      </c>
      <c r="F52" s="26" t="s">
        <v>446</v>
      </c>
      <c r="G52" s="201"/>
      <c r="H52" s="224"/>
      <c r="I52" s="168"/>
    </row>
    <row r="53" spans="2:9" x14ac:dyDescent="0.15">
      <c r="E53" s="90"/>
      <c r="F53" s="90"/>
    </row>
    <row r="54" spans="2:9" ht="14" x14ac:dyDescent="0.15">
      <c r="B54" s="156" t="s">
        <v>334</v>
      </c>
      <c r="C54" s="156" t="s">
        <v>404</v>
      </c>
      <c r="D54" s="156" t="s">
        <v>405</v>
      </c>
      <c r="E54" s="115" t="s">
        <v>447</v>
      </c>
      <c r="F54" s="115" t="s">
        <v>448</v>
      </c>
      <c r="G54" s="156" t="s">
        <v>449</v>
      </c>
      <c r="H54" s="156" t="s">
        <v>8</v>
      </c>
      <c r="I54" s="156" t="s">
        <v>337</v>
      </c>
    </row>
    <row r="55" spans="2:9" ht="14" x14ac:dyDescent="0.15">
      <c r="B55" s="232" t="s">
        <v>350</v>
      </c>
      <c r="C55" s="235" t="s">
        <v>450</v>
      </c>
      <c r="D55" s="27" t="s">
        <v>451</v>
      </c>
      <c r="E55" s="153">
        <v>34.238590000000002</v>
      </c>
      <c r="F55" s="153">
        <v>-116.9376</v>
      </c>
      <c r="G55" s="28" t="s">
        <v>452</v>
      </c>
      <c r="H55" s="222" t="s">
        <v>355</v>
      </c>
      <c r="I55" s="222" t="s">
        <v>356</v>
      </c>
    </row>
    <row r="56" spans="2:9" ht="14" x14ac:dyDescent="0.15">
      <c r="B56" s="233"/>
      <c r="C56" s="236"/>
      <c r="D56" s="27" t="s">
        <v>453</v>
      </c>
      <c r="E56" s="153">
        <v>34.201839999999997</v>
      </c>
      <c r="F56" s="153">
        <v>-116.9055</v>
      </c>
      <c r="G56" s="28" t="s">
        <v>454</v>
      </c>
      <c r="H56" s="223"/>
      <c r="I56" s="223"/>
    </row>
    <row r="57" spans="2:9" ht="14" x14ac:dyDescent="0.15">
      <c r="B57" s="233"/>
      <c r="C57" s="236"/>
      <c r="D57" s="27" t="s">
        <v>455</v>
      </c>
      <c r="E57" s="153">
        <v>34.240270000000002</v>
      </c>
      <c r="F57" s="153">
        <v>-116.86799999999999</v>
      </c>
      <c r="G57" s="28" t="s">
        <v>456</v>
      </c>
      <c r="H57" s="223"/>
      <c r="I57" s="223"/>
    </row>
    <row r="58" spans="2:9" ht="14" x14ac:dyDescent="0.15">
      <c r="B58" s="233"/>
      <c r="C58" s="236"/>
      <c r="D58" s="27" t="s">
        <v>457</v>
      </c>
      <c r="E58" s="153">
        <v>34.246319999999997</v>
      </c>
      <c r="F58" s="153">
        <v>-116.88760000000001</v>
      </c>
      <c r="G58" s="28" t="s">
        <v>458</v>
      </c>
      <c r="H58" s="223"/>
      <c r="I58" s="223"/>
    </row>
    <row r="59" spans="2:9" ht="14" x14ac:dyDescent="0.15">
      <c r="B59" s="233"/>
      <c r="C59" s="236"/>
      <c r="D59" s="175" t="s">
        <v>459</v>
      </c>
      <c r="E59" s="140">
        <v>34.232959999999999</v>
      </c>
      <c r="F59" s="140">
        <v>-116.7921</v>
      </c>
      <c r="G59" s="28" t="s">
        <v>460</v>
      </c>
      <c r="H59" s="223"/>
      <c r="I59" s="223"/>
    </row>
    <row r="60" spans="2:9" ht="14" x14ac:dyDescent="0.15">
      <c r="B60" s="233"/>
      <c r="C60" s="236"/>
      <c r="D60" s="175" t="s">
        <v>461</v>
      </c>
      <c r="E60" s="140">
        <v>34.254460000000002</v>
      </c>
      <c r="F60" s="140">
        <v>-116.82389999999999</v>
      </c>
      <c r="G60" s="28" t="s">
        <v>462</v>
      </c>
      <c r="H60" s="223"/>
      <c r="I60" s="223"/>
    </row>
    <row r="61" spans="2:9" ht="14" x14ac:dyDescent="0.15">
      <c r="B61" s="233"/>
      <c r="C61" s="236"/>
      <c r="D61" s="175" t="s">
        <v>463</v>
      </c>
      <c r="E61" s="140">
        <v>34.245310000000003</v>
      </c>
      <c r="F61" s="140">
        <v>-116.9735</v>
      </c>
      <c r="G61" s="28" t="s">
        <v>464</v>
      </c>
      <c r="H61" s="223"/>
      <c r="I61" s="223"/>
    </row>
    <row r="62" spans="2:9" ht="14" x14ac:dyDescent="0.15">
      <c r="B62" s="233"/>
      <c r="C62" s="236"/>
      <c r="D62" s="175" t="s">
        <v>465</v>
      </c>
      <c r="E62" s="140">
        <v>34.247329999999998</v>
      </c>
      <c r="F62" s="140">
        <v>-116.93510000000001</v>
      </c>
      <c r="G62" s="28" t="s">
        <v>466</v>
      </c>
      <c r="H62" s="223"/>
      <c r="I62" s="223"/>
    </row>
    <row r="63" spans="2:9" ht="14" x14ac:dyDescent="0.15">
      <c r="B63" s="233"/>
      <c r="C63" s="236"/>
      <c r="D63" s="175" t="s">
        <v>467</v>
      </c>
      <c r="E63" s="140">
        <v>34.229370000000003</v>
      </c>
      <c r="F63" s="140">
        <v>-116.8426</v>
      </c>
      <c r="G63" s="28" t="s">
        <v>468</v>
      </c>
      <c r="H63" s="223"/>
      <c r="I63" s="223"/>
    </row>
    <row r="64" spans="2:9" ht="14" x14ac:dyDescent="0.15">
      <c r="B64" s="233"/>
      <c r="C64" s="236"/>
      <c r="D64" s="175" t="s">
        <v>469</v>
      </c>
      <c r="E64" s="140">
        <v>34.293750000000003</v>
      </c>
      <c r="F64" s="140">
        <v>-116.81310000000001</v>
      </c>
      <c r="G64" s="28" t="s">
        <v>470</v>
      </c>
      <c r="H64" s="223"/>
      <c r="I64" s="223"/>
    </row>
    <row r="65" spans="2:9" ht="14" x14ac:dyDescent="0.15">
      <c r="B65" s="233"/>
      <c r="C65" s="236"/>
      <c r="D65" s="175" t="s">
        <v>471</v>
      </c>
      <c r="E65" s="140">
        <v>34.263170000000002</v>
      </c>
      <c r="F65" s="140">
        <v>-116.7907</v>
      </c>
      <c r="G65" s="28" t="s">
        <v>472</v>
      </c>
      <c r="H65" s="223"/>
      <c r="I65" s="223"/>
    </row>
    <row r="66" spans="2:9" ht="14" x14ac:dyDescent="0.15">
      <c r="B66" s="233"/>
      <c r="C66" s="236"/>
      <c r="D66" s="175" t="s">
        <v>473</v>
      </c>
      <c r="E66" s="140">
        <v>34.266530000000003</v>
      </c>
      <c r="F66" s="140">
        <v>-116.84010000000001</v>
      </c>
      <c r="G66" s="28" t="s">
        <v>474</v>
      </c>
      <c r="H66" s="223"/>
      <c r="I66" s="223"/>
    </row>
    <row r="67" spans="2:9" ht="14" x14ac:dyDescent="0.15">
      <c r="B67" s="233"/>
      <c r="C67" s="236"/>
      <c r="D67" s="175" t="s">
        <v>475</v>
      </c>
      <c r="E67" s="140">
        <v>34.261899999999997</v>
      </c>
      <c r="F67" s="140">
        <v>-116.86669999999999</v>
      </c>
      <c r="G67" s="28" t="s">
        <v>476</v>
      </c>
      <c r="H67" s="223"/>
      <c r="I67" s="223"/>
    </row>
    <row r="68" spans="2:9" ht="14" x14ac:dyDescent="0.15">
      <c r="B68" s="233"/>
      <c r="C68" s="236"/>
      <c r="D68" s="175" t="s">
        <v>477</v>
      </c>
      <c r="E68" s="140">
        <v>34.263809999999999</v>
      </c>
      <c r="F68" s="140">
        <v>-116.9344</v>
      </c>
      <c r="G68" s="26" t="s">
        <v>478</v>
      </c>
      <c r="H68" s="223"/>
      <c r="I68" s="223"/>
    </row>
    <row r="69" spans="2:9" ht="14" x14ac:dyDescent="0.15">
      <c r="B69" s="233"/>
      <c r="C69" s="236"/>
      <c r="D69" s="175" t="s">
        <v>479</v>
      </c>
      <c r="E69" s="140">
        <v>34.242249999999999</v>
      </c>
      <c r="F69" s="140">
        <v>-116.9777</v>
      </c>
      <c r="G69" s="26" t="s">
        <v>480</v>
      </c>
      <c r="H69" s="223"/>
      <c r="I69" s="223"/>
    </row>
    <row r="70" spans="2:9" ht="14" x14ac:dyDescent="0.15">
      <c r="B70" s="233"/>
      <c r="C70" s="236"/>
      <c r="D70" s="175" t="s">
        <v>481</v>
      </c>
      <c r="E70" s="140">
        <v>34.243040000000001</v>
      </c>
      <c r="F70" s="140">
        <v>-116.8374</v>
      </c>
      <c r="G70" s="26" t="s">
        <v>482</v>
      </c>
      <c r="H70" s="223"/>
      <c r="I70" s="223"/>
    </row>
    <row r="71" spans="2:9" ht="14" x14ac:dyDescent="0.15">
      <c r="B71" s="233"/>
      <c r="C71" s="236"/>
      <c r="D71" s="74" t="s">
        <v>483</v>
      </c>
      <c r="E71" s="153">
        <v>34.231969999999997</v>
      </c>
      <c r="F71" s="153">
        <v>-116.77330000000001</v>
      </c>
      <c r="G71" s="26" t="s">
        <v>484</v>
      </c>
      <c r="H71" s="223"/>
      <c r="I71" s="223"/>
    </row>
    <row r="72" spans="2:9" ht="14" x14ac:dyDescent="0.15">
      <c r="B72" s="233"/>
      <c r="C72" s="236"/>
      <c r="D72" s="74" t="s">
        <v>485</v>
      </c>
      <c r="E72" s="153">
        <v>34.242910000000002</v>
      </c>
      <c r="F72" s="153">
        <v>-116.80070000000001</v>
      </c>
      <c r="G72" s="26" t="s">
        <v>486</v>
      </c>
      <c r="H72" s="223"/>
      <c r="I72" s="223"/>
    </row>
    <row r="73" spans="2:9" ht="29.25" customHeight="1" x14ac:dyDescent="0.15">
      <c r="B73" s="233"/>
      <c r="C73" s="236"/>
      <c r="D73" s="69" t="s">
        <v>487</v>
      </c>
      <c r="E73" s="70">
        <v>34.216500000000003</v>
      </c>
      <c r="F73" s="70">
        <v>-116.9074</v>
      </c>
      <c r="G73" s="71" t="s">
        <v>488</v>
      </c>
      <c r="H73" s="223"/>
      <c r="I73" s="223"/>
    </row>
    <row r="74" spans="2:9" ht="29.25" customHeight="1" x14ac:dyDescent="0.15">
      <c r="B74" s="234"/>
      <c r="C74" s="237"/>
      <c r="D74" s="69" t="s">
        <v>489</v>
      </c>
      <c r="E74" s="70" t="s">
        <v>490</v>
      </c>
      <c r="F74" s="70">
        <v>34.283000000000001</v>
      </c>
      <c r="G74" s="70">
        <f>--116.8994</f>
        <v>116.8994</v>
      </c>
      <c r="H74" s="224"/>
      <c r="I74" s="224"/>
    </row>
    <row r="75" spans="2:9" ht="27.75" customHeight="1" x14ac:dyDescent="0.15">
      <c r="B75" s="171"/>
      <c r="C75" s="29"/>
      <c r="D75" s="30"/>
      <c r="E75" s="31"/>
      <c r="F75" s="31"/>
      <c r="G75" s="31"/>
      <c r="H75" s="171"/>
    </row>
    <row r="76" spans="2:9" ht="29.25" customHeight="1" x14ac:dyDescent="0.15">
      <c r="B76" s="156" t="s">
        <v>334</v>
      </c>
      <c r="C76" s="156" t="s">
        <v>404</v>
      </c>
      <c r="D76" s="156" t="s">
        <v>336</v>
      </c>
      <c r="E76" s="156" t="s">
        <v>8</v>
      </c>
      <c r="F76" s="156" t="s">
        <v>337</v>
      </c>
    </row>
    <row r="77" spans="2:9" ht="55.5" customHeight="1" x14ac:dyDescent="0.15">
      <c r="B77" s="164" t="s">
        <v>350</v>
      </c>
      <c r="C77" s="159" t="s">
        <v>491</v>
      </c>
      <c r="D77" s="116" t="s">
        <v>492</v>
      </c>
      <c r="E77" s="147" t="s">
        <v>355</v>
      </c>
      <c r="F77" s="152" t="s">
        <v>493</v>
      </c>
    </row>
    <row r="78" spans="2:9" ht="61.5" customHeight="1" x14ac:dyDescent="0.15">
      <c r="B78" s="171"/>
      <c r="C78" s="29"/>
      <c r="D78" s="30"/>
      <c r="E78" s="31"/>
      <c r="F78" s="31"/>
      <c r="G78" s="31"/>
      <c r="H78" s="171"/>
    </row>
    <row r="79" spans="2:9" ht="14" x14ac:dyDescent="0.15">
      <c r="B79" s="156" t="s">
        <v>334</v>
      </c>
      <c r="C79" s="156" t="s">
        <v>404</v>
      </c>
      <c r="D79" s="156" t="s">
        <v>336</v>
      </c>
      <c r="E79" s="156" t="s">
        <v>8</v>
      </c>
      <c r="F79" s="156" t="s">
        <v>337</v>
      </c>
    </row>
    <row r="80" spans="2:9" ht="28" x14ac:dyDescent="0.15">
      <c r="B80" s="200" t="s">
        <v>494</v>
      </c>
      <c r="C80" s="157" t="s">
        <v>339</v>
      </c>
      <c r="D80" s="147" t="s">
        <v>342</v>
      </c>
      <c r="E80" s="147" t="s">
        <v>402</v>
      </c>
      <c r="F80" s="193" t="s">
        <v>495</v>
      </c>
    </row>
    <row r="81" spans="2:6" ht="28" x14ac:dyDescent="0.15">
      <c r="B81" s="202"/>
      <c r="C81" s="157" t="s">
        <v>343</v>
      </c>
      <c r="D81" s="147" t="s">
        <v>342</v>
      </c>
      <c r="E81" s="147" t="s">
        <v>402</v>
      </c>
      <c r="F81" s="231"/>
    </row>
    <row r="82" spans="2:6" ht="14" x14ac:dyDescent="0.15">
      <c r="B82" s="202"/>
      <c r="C82" s="157" t="s">
        <v>345</v>
      </c>
      <c r="D82" s="147" t="s">
        <v>342</v>
      </c>
      <c r="E82" s="147" t="s">
        <v>402</v>
      </c>
      <c r="F82" s="231"/>
    </row>
    <row r="83" spans="2:6" ht="14" x14ac:dyDescent="0.15">
      <c r="B83" s="202"/>
      <c r="C83" s="157" t="s">
        <v>496</v>
      </c>
      <c r="D83" s="147" t="s">
        <v>342</v>
      </c>
      <c r="E83" s="147" t="s">
        <v>402</v>
      </c>
      <c r="F83" s="231"/>
    </row>
    <row r="84" spans="2:6" ht="14" x14ac:dyDescent="0.15">
      <c r="B84" s="202"/>
      <c r="C84" s="157" t="s">
        <v>497</v>
      </c>
      <c r="D84" s="147" t="s">
        <v>342</v>
      </c>
      <c r="E84" s="147" t="s">
        <v>402</v>
      </c>
      <c r="F84" s="231"/>
    </row>
    <row r="85" spans="2:6" ht="14" x14ac:dyDescent="0.15">
      <c r="B85" s="201"/>
      <c r="C85" s="157" t="s">
        <v>498</v>
      </c>
      <c r="D85" s="147" t="s">
        <v>342</v>
      </c>
      <c r="E85" s="147" t="s">
        <v>499</v>
      </c>
      <c r="F85" s="216"/>
    </row>
    <row r="86" spans="2:6" x14ac:dyDescent="0.15">
      <c r="D86" s="90"/>
      <c r="E86" s="90"/>
      <c r="F86" s="90"/>
    </row>
    <row r="87" spans="2:6" ht="14" x14ac:dyDescent="0.15">
      <c r="B87" s="156" t="s">
        <v>334</v>
      </c>
      <c r="C87" s="156" t="s">
        <v>404</v>
      </c>
      <c r="D87" s="115" t="s">
        <v>336</v>
      </c>
      <c r="E87" s="115" t="s">
        <v>8</v>
      </c>
      <c r="F87" s="115" t="s">
        <v>337</v>
      </c>
    </row>
    <row r="88" spans="2:6" ht="12.75" customHeight="1" x14ac:dyDescent="0.15">
      <c r="B88" s="200" t="s">
        <v>500</v>
      </c>
      <c r="C88" s="222" t="s">
        <v>501</v>
      </c>
      <c r="D88" s="225" t="s">
        <v>502</v>
      </c>
      <c r="E88" s="228" t="s">
        <v>402</v>
      </c>
      <c r="F88" s="193" t="s">
        <v>493</v>
      </c>
    </row>
    <row r="89" spans="2:6" x14ac:dyDescent="0.15">
      <c r="B89" s="202"/>
      <c r="C89" s="223"/>
      <c r="D89" s="226"/>
      <c r="E89" s="229"/>
      <c r="F89" s="231"/>
    </row>
    <row r="90" spans="2:6" x14ac:dyDescent="0.15">
      <c r="B90" s="202"/>
      <c r="C90" s="223"/>
      <c r="D90" s="226"/>
      <c r="E90" s="229"/>
      <c r="F90" s="231"/>
    </row>
    <row r="91" spans="2:6" x14ac:dyDescent="0.15">
      <c r="B91" s="202"/>
      <c r="C91" s="223"/>
      <c r="D91" s="226"/>
      <c r="E91" s="229"/>
      <c r="F91" s="231"/>
    </row>
    <row r="92" spans="2:6" x14ac:dyDescent="0.15">
      <c r="B92" s="202"/>
      <c r="C92" s="223"/>
      <c r="D92" s="226"/>
      <c r="E92" s="229"/>
      <c r="F92" s="231"/>
    </row>
    <row r="93" spans="2:6" x14ac:dyDescent="0.15">
      <c r="B93" s="201"/>
      <c r="C93" s="224"/>
      <c r="D93" s="227"/>
      <c r="E93" s="230"/>
      <c r="F93" s="216"/>
    </row>
  </sheetData>
  <mergeCells count="23">
    <mergeCell ref="H40:H52"/>
    <mergeCell ref="B11:B13"/>
    <mergeCell ref="F11:F13"/>
    <mergeCell ref="B16:B29"/>
    <mergeCell ref="C16:C29"/>
    <mergeCell ref="G16:G29"/>
    <mergeCell ref="H16:H29"/>
    <mergeCell ref="B32:B35"/>
    <mergeCell ref="F32:F35"/>
    <mergeCell ref="B40:B52"/>
    <mergeCell ref="C40:C52"/>
    <mergeCell ref="G40:G52"/>
    <mergeCell ref="B55:B74"/>
    <mergeCell ref="C55:C74"/>
    <mergeCell ref="H55:H74"/>
    <mergeCell ref="I55:I74"/>
    <mergeCell ref="B80:B85"/>
    <mergeCell ref="F80:F85"/>
    <mergeCell ref="B88:B93"/>
    <mergeCell ref="C88:C93"/>
    <mergeCell ref="D88:D93"/>
    <mergeCell ref="E88:E93"/>
    <mergeCell ref="F88:F9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6C218-4720-455F-A04B-0AA10FC0FD8E}">
  <sheetPr>
    <tabColor theme="1"/>
  </sheetPr>
  <dimension ref="A2:I8"/>
  <sheetViews>
    <sheetView showGridLines="0" workbookViewId="0"/>
  </sheetViews>
  <sheetFormatPr baseColWidth="10" defaultColWidth="8.83203125" defaultRowHeight="14" x14ac:dyDescent="0.15"/>
  <sheetData>
    <row r="2" spans="1:9" s="72" customFormat="1" ht="6.75" customHeight="1" x14ac:dyDescent="0.15">
      <c r="A2" s="84"/>
      <c r="B2" s="84"/>
      <c r="C2" s="84"/>
      <c r="D2" s="84"/>
      <c r="E2" s="84"/>
      <c r="F2" s="84"/>
      <c r="G2" s="84"/>
      <c r="H2" s="84"/>
      <c r="I2" s="84"/>
    </row>
    <row r="3" spans="1:9" x14ac:dyDescent="0.15">
      <c r="A3" s="87" t="s">
        <v>503</v>
      </c>
      <c r="B3" s="87"/>
      <c r="C3" s="87"/>
      <c r="D3" s="87"/>
      <c r="E3" s="87"/>
      <c r="F3" s="87"/>
      <c r="G3" s="87"/>
      <c r="H3" s="87"/>
      <c r="I3" s="87"/>
    </row>
    <row r="4" spans="1:9" x14ac:dyDescent="0.15">
      <c r="A4" s="85" t="s">
        <v>1</v>
      </c>
      <c r="B4" s="87"/>
      <c r="C4" s="87"/>
      <c r="D4" s="87"/>
      <c r="E4" s="87"/>
      <c r="F4" s="87"/>
      <c r="G4" s="87"/>
      <c r="H4" s="87"/>
      <c r="I4" s="87"/>
    </row>
    <row r="8" spans="1:9" x14ac:dyDescent="0.15">
      <c r="A8" s="87" t="s">
        <v>2</v>
      </c>
      <c r="B8" s="87"/>
      <c r="C8" s="87"/>
      <c r="D8" s="87"/>
      <c r="E8" s="87"/>
      <c r="F8" s="87"/>
      <c r="G8" s="87"/>
      <c r="H8" s="87"/>
      <c r="I8" s="8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1035-A0D9-44F2-9C77-FFFA46976113}">
  <sheetPr>
    <tabColor theme="0" tint="-4.9989318521683403E-2"/>
  </sheetPr>
  <dimension ref="A1:J9"/>
  <sheetViews>
    <sheetView showGridLines="0" topLeftCell="A7" zoomScaleNormal="100" workbookViewId="0"/>
  </sheetViews>
  <sheetFormatPr baseColWidth="10" defaultColWidth="9" defaultRowHeight="13" x14ac:dyDescent="0.15"/>
  <cols>
    <col min="1" max="1" width="9" style="11"/>
    <col min="2" max="2" width="45.6640625" style="11" customWidth="1"/>
    <col min="3" max="8" width="19.6640625" style="35" customWidth="1"/>
    <col min="9" max="9" width="56.1640625" style="11" customWidth="1"/>
    <col min="10" max="16384" width="9" style="11"/>
  </cols>
  <sheetData>
    <row r="1" spans="1:10" customFormat="1" ht="14" x14ac:dyDescent="0.15">
      <c r="A1" s="32" t="s">
        <v>504</v>
      </c>
      <c r="B1" s="32"/>
      <c r="C1" s="33"/>
      <c r="D1" s="33"/>
      <c r="E1" s="34"/>
      <c r="F1" s="34"/>
      <c r="G1" s="34"/>
      <c r="H1" s="34"/>
      <c r="I1" s="87"/>
      <c r="J1" s="87"/>
    </row>
    <row r="3" spans="1:10" ht="28" x14ac:dyDescent="0.15">
      <c r="B3" s="156" t="s">
        <v>505</v>
      </c>
      <c r="C3" s="156">
        <v>2015</v>
      </c>
      <c r="D3" s="156">
        <v>2016</v>
      </c>
      <c r="E3" s="156">
        <v>2017</v>
      </c>
      <c r="F3" s="156">
        <v>2018</v>
      </c>
      <c r="G3" s="156">
        <v>2019</v>
      </c>
      <c r="H3" s="156" t="s">
        <v>506</v>
      </c>
      <c r="I3" s="156" t="s">
        <v>8</v>
      </c>
    </row>
    <row r="4" spans="1:10" ht="73.5" customHeight="1" x14ac:dyDescent="0.15">
      <c r="B4" s="157" t="s">
        <v>507</v>
      </c>
      <c r="C4" s="36">
        <v>614.93277</v>
      </c>
      <c r="D4" s="36">
        <v>2986.5452700000001</v>
      </c>
      <c r="E4" s="36">
        <v>3311.4034799999999</v>
      </c>
      <c r="F4" s="36">
        <v>2231.0022300000001</v>
      </c>
      <c r="G4" s="36">
        <v>1335.0597299999999</v>
      </c>
      <c r="H4" s="36">
        <f>AVERAGE(C4:G4)</f>
        <v>2095.7886960000005</v>
      </c>
      <c r="I4" s="157" t="s">
        <v>508</v>
      </c>
      <c r="J4" s="37"/>
    </row>
    <row r="5" spans="1:10" ht="39" customHeight="1" x14ac:dyDescent="0.15">
      <c r="B5" s="157" t="s">
        <v>509</v>
      </c>
      <c r="C5" s="38">
        <v>107</v>
      </c>
      <c r="D5" s="38">
        <v>151</v>
      </c>
      <c r="E5" s="38">
        <v>118</v>
      </c>
      <c r="F5" s="38">
        <v>129</v>
      </c>
      <c r="G5" s="38">
        <v>87</v>
      </c>
      <c r="H5" s="36">
        <f>AVERAGE(C5:G5)</f>
        <v>118.4</v>
      </c>
      <c r="I5" s="157" t="s">
        <v>510</v>
      </c>
    </row>
    <row r="6" spans="1:10" ht="78.75" customHeight="1" x14ac:dyDescent="0.15">
      <c r="B6" s="157" t="s">
        <v>511</v>
      </c>
      <c r="C6" s="36">
        <v>5691.87</v>
      </c>
      <c r="D6" s="36">
        <v>8221.59</v>
      </c>
      <c r="E6" s="36">
        <v>8643.2100000000009</v>
      </c>
      <c r="F6" s="36">
        <v>6956.7300000000005</v>
      </c>
      <c r="G6" s="36">
        <v>14967.51</v>
      </c>
      <c r="H6" s="36">
        <f>AVERAGE(C6:G6)</f>
        <v>8896.1819999999989</v>
      </c>
      <c r="I6" s="157" t="s">
        <v>512</v>
      </c>
    </row>
    <row r="7" spans="1:10" ht="90.75" customHeight="1" x14ac:dyDescent="0.15">
      <c r="B7" s="157" t="s">
        <v>513</v>
      </c>
      <c r="C7" s="36">
        <v>1897.29</v>
      </c>
      <c r="D7" s="36">
        <v>2318.91</v>
      </c>
      <c r="E7" s="36">
        <v>2318.91</v>
      </c>
      <c r="F7" s="36">
        <v>1686.48</v>
      </c>
      <c r="G7" s="36">
        <v>6535.11</v>
      </c>
      <c r="H7" s="36">
        <f>AVERAGE(C7:G7)</f>
        <v>2951.34</v>
      </c>
      <c r="I7" s="157" t="s">
        <v>514</v>
      </c>
    </row>
    <row r="8" spans="1:10" ht="103.5" customHeight="1" x14ac:dyDescent="0.15">
      <c r="B8" s="157" t="s">
        <v>300</v>
      </c>
      <c r="C8" s="157" t="s">
        <v>515</v>
      </c>
      <c r="D8" s="157" t="s">
        <v>515</v>
      </c>
      <c r="E8" s="157" t="s">
        <v>515</v>
      </c>
      <c r="F8" s="157" t="s">
        <v>515</v>
      </c>
      <c r="G8" s="157" t="s">
        <v>515</v>
      </c>
      <c r="H8" s="157" t="s">
        <v>515</v>
      </c>
      <c r="I8" s="157" t="s">
        <v>515</v>
      </c>
    </row>
    <row r="9" spans="1:10" x14ac:dyDescent="0.15">
      <c r="B9" s="167"/>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87915-8B16-4C00-9252-B621BB5626AF}">
  <sheetPr>
    <tabColor theme="0" tint="-4.9989318521683403E-2"/>
  </sheetPr>
  <dimension ref="A1:V21"/>
  <sheetViews>
    <sheetView showGridLines="0" zoomScale="85" zoomScaleNormal="85" workbookViewId="0">
      <selection activeCell="I13" sqref="I13"/>
    </sheetView>
  </sheetViews>
  <sheetFormatPr baseColWidth="10" defaultColWidth="9" defaultRowHeight="13" x14ac:dyDescent="0.15"/>
  <cols>
    <col min="1" max="1" width="9" style="14"/>
    <col min="2" max="2" width="25.5" style="14" customWidth="1"/>
    <col min="3" max="3" width="14.6640625" style="14" customWidth="1"/>
    <col min="4" max="4" width="10.83203125" style="14" customWidth="1"/>
    <col min="5" max="22" width="10.6640625" style="14" customWidth="1"/>
    <col min="23" max="16384" width="9" style="14"/>
  </cols>
  <sheetData>
    <row r="1" spans="1:22" customFormat="1" ht="14" x14ac:dyDescent="0.15">
      <c r="A1" s="12" t="s">
        <v>516</v>
      </c>
      <c r="B1" s="87"/>
      <c r="C1" s="87"/>
      <c r="D1" s="87"/>
      <c r="E1" s="87"/>
      <c r="F1" s="87"/>
      <c r="G1" s="87"/>
      <c r="H1" s="87"/>
      <c r="I1" s="87"/>
      <c r="J1" s="87"/>
      <c r="K1" s="87"/>
      <c r="L1" s="87"/>
      <c r="M1" s="87"/>
      <c r="N1" s="87"/>
      <c r="O1" s="87"/>
      <c r="P1" s="87"/>
      <c r="Q1" s="87"/>
      <c r="R1" s="87"/>
      <c r="S1" s="87"/>
      <c r="T1" s="87"/>
      <c r="U1" s="87"/>
      <c r="V1" s="87"/>
    </row>
    <row r="3" spans="1:22" ht="21" customHeight="1" x14ac:dyDescent="0.15">
      <c r="B3" s="213" t="s">
        <v>517</v>
      </c>
      <c r="C3" s="213"/>
      <c r="D3" s="213" t="s">
        <v>518</v>
      </c>
      <c r="E3" s="16" t="s">
        <v>519</v>
      </c>
      <c r="F3" s="16"/>
      <c r="G3" s="16"/>
      <c r="H3" s="16"/>
      <c r="I3" s="16"/>
      <c r="J3" s="16"/>
      <c r="K3" s="16" t="s">
        <v>520</v>
      </c>
      <c r="L3" s="16"/>
      <c r="M3" s="16"/>
      <c r="N3" s="16"/>
      <c r="O3" s="16"/>
      <c r="P3" s="16"/>
      <c r="Q3" s="16" t="s">
        <v>521</v>
      </c>
      <c r="R3" s="16"/>
      <c r="S3" s="16"/>
      <c r="T3" s="16"/>
      <c r="U3" s="16"/>
      <c r="V3" s="16"/>
    </row>
    <row r="4" spans="1:22" ht="55.5" customHeight="1" x14ac:dyDescent="0.15">
      <c r="B4" s="213"/>
      <c r="C4" s="213"/>
      <c r="D4" s="213"/>
      <c r="E4" s="39">
        <v>2015</v>
      </c>
      <c r="F4" s="39">
        <v>2016</v>
      </c>
      <c r="G4" s="39">
        <v>2017</v>
      </c>
      <c r="H4" s="39">
        <v>2018</v>
      </c>
      <c r="I4" s="39">
        <v>2019</v>
      </c>
      <c r="J4" s="39" t="s">
        <v>313</v>
      </c>
      <c r="K4" s="39">
        <v>2015</v>
      </c>
      <c r="L4" s="39">
        <v>2016</v>
      </c>
      <c r="M4" s="39">
        <v>2017</v>
      </c>
      <c r="N4" s="39">
        <v>2018</v>
      </c>
      <c r="O4" s="39">
        <v>2019</v>
      </c>
      <c r="P4" s="39" t="s">
        <v>313</v>
      </c>
      <c r="Q4" s="39">
        <v>2015</v>
      </c>
      <c r="R4" s="39">
        <v>2016</v>
      </c>
      <c r="S4" s="39">
        <v>2017</v>
      </c>
      <c r="T4" s="39">
        <v>2018</v>
      </c>
      <c r="U4" s="39">
        <v>2019</v>
      </c>
      <c r="V4" s="39" t="s">
        <v>313</v>
      </c>
    </row>
    <row r="5" spans="1:22" ht="28" x14ac:dyDescent="0.15">
      <c r="B5" s="247" t="s">
        <v>522</v>
      </c>
      <c r="C5" s="159" t="s">
        <v>523</v>
      </c>
      <c r="D5" s="40" t="s">
        <v>524</v>
      </c>
      <c r="E5" s="147">
        <f>SUM(E6:E9)</f>
        <v>6</v>
      </c>
      <c r="F5" s="147">
        <f>SUM(F6:F9)</f>
        <v>35</v>
      </c>
      <c r="G5" s="147">
        <f>SUM(G6:G9)</f>
        <v>12</v>
      </c>
      <c r="H5" s="147">
        <f>SUM(H6:H9)</f>
        <v>8</v>
      </c>
      <c r="I5" s="147">
        <f>SUM(I6:I9)</f>
        <v>4</v>
      </c>
      <c r="J5" s="147">
        <f t="shared" ref="J5:J20" si="0">AVERAGE(E5:I5)</f>
        <v>13</v>
      </c>
      <c r="K5" s="41">
        <v>0</v>
      </c>
      <c r="L5" s="41">
        <v>0</v>
      </c>
      <c r="M5" s="41">
        <v>0</v>
      </c>
      <c r="N5" s="41">
        <v>0</v>
      </c>
      <c r="O5" s="41">
        <v>0</v>
      </c>
      <c r="P5" s="41">
        <v>0</v>
      </c>
      <c r="Q5" s="147">
        <v>0</v>
      </c>
      <c r="R5" s="147">
        <v>0</v>
      </c>
      <c r="S5" s="147">
        <v>0</v>
      </c>
      <c r="T5" s="147">
        <v>0</v>
      </c>
      <c r="U5" s="147">
        <v>0</v>
      </c>
      <c r="V5" s="147">
        <v>0</v>
      </c>
    </row>
    <row r="6" spans="1:22" ht="14" x14ac:dyDescent="0.15">
      <c r="B6" s="247"/>
      <c r="C6" s="159" t="s">
        <v>525</v>
      </c>
      <c r="D6" s="40" t="s">
        <v>524</v>
      </c>
      <c r="E6" s="147">
        <v>0</v>
      </c>
      <c r="F6" s="147">
        <v>0</v>
      </c>
      <c r="G6" s="147">
        <v>1</v>
      </c>
      <c r="H6" s="147">
        <v>1</v>
      </c>
      <c r="I6" s="147">
        <v>1</v>
      </c>
      <c r="J6" s="147">
        <f t="shared" si="0"/>
        <v>0.6</v>
      </c>
      <c r="K6" s="41">
        <v>0</v>
      </c>
      <c r="L6" s="41">
        <v>0</v>
      </c>
      <c r="M6" s="41">
        <v>0</v>
      </c>
      <c r="N6" s="41">
        <v>0</v>
      </c>
      <c r="O6" s="41">
        <v>0</v>
      </c>
      <c r="P6" s="41">
        <v>0</v>
      </c>
      <c r="Q6" s="147">
        <v>0</v>
      </c>
      <c r="R6" s="147">
        <v>0</v>
      </c>
      <c r="S6" s="147">
        <v>0</v>
      </c>
      <c r="T6" s="147">
        <v>0</v>
      </c>
      <c r="U6" s="147">
        <v>0</v>
      </c>
      <c r="V6" s="147">
        <v>0</v>
      </c>
    </row>
    <row r="7" spans="1:22" ht="14" x14ac:dyDescent="0.15">
      <c r="B7" s="247"/>
      <c r="C7" s="159" t="s">
        <v>526</v>
      </c>
      <c r="D7" s="40" t="s">
        <v>524</v>
      </c>
      <c r="E7" s="147">
        <v>0</v>
      </c>
      <c r="F7" s="147">
        <v>1</v>
      </c>
      <c r="G7" s="147">
        <v>0</v>
      </c>
      <c r="H7" s="147">
        <v>0</v>
      </c>
      <c r="I7" s="147">
        <v>0</v>
      </c>
      <c r="J7" s="147">
        <f t="shared" si="0"/>
        <v>0.2</v>
      </c>
      <c r="K7" s="41">
        <v>0</v>
      </c>
      <c r="L7" s="41">
        <v>0</v>
      </c>
      <c r="M7" s="41">
        <v>0</v>
      </c>
      <c r="N7" s="41">
        <v>0</v>
      </c>
      <c r="O7" s="41">
        <v>0</v>
      </c>
      <c r="P7" s="41">
        <v>0</v>
      </c>
      <c r="Q7" s="147">
        <v>0</v>
      </c>
      <c r="R7" s="147">
        <v>0</v>
      </c>
      <c r="S7" s="147">
        <v>0</v>
      </c>
      <c r="T7" s="147">
        <v>0</v>
      </c>
      <c r="U7" s="147">
        <v>0</v>
      </c>
      <c r="V7" s="147">
        <v>0</v>
      </c>
    </row>
    <row r="8" spans="1:22" ht="13.5" customHeight="1" x14ac:dyDescent="0.15">
      <c r="B8" s="247"/>
      <c r="C8" s="159" t="s">
        <v>527</v>
      </c>
      <c r="D8" s="40" t="s">
        <v>524</v>
      </c>
      <c r="E8" s="147">
        <v>6</v>
      </c>
      <c r="F8" s="147">
        <v>34</v>
      </c>
      <c r="G8" s="147">
        <v>11</v>
      </c>
      <c r="H8" s="147">
        <v>7</v>
      </c>
      <c r="I8" s="147">
        <v>3</v>
      </c>
      <c r="J8" s="147">
        <f t="shared" si="0"/>
        <v>12.2</v>
      </c>
      <c r="K8" s="41">
        <v>0</v>
      </c>
      <c r="L8" s="41">
        <v>0</v>
      </c>
      <c r="M8" s="41">
        <v>0</v>
      </c>
      <c r="N8" s="41">
        <v>0</v>
      </c>
      <c r="O8" s="41">
        <v>0</v>
      </c>
      <c r="P8" s="41">
        <v>0</v>
      </c>
      <c r="Q8" s="147">
        <v>0</v>
      </c>
      <c r="R8" s="147">
        <v>0</v>
      </c>
      <c r="S8" s="147">
        <v>0</v>
      </c>
      <c r="T8" s="147">
        <v>0</v>
      </c>
      <c r="U8" s="147">
        <v>0</v>
      </c>
      <c r="V8" s="147">
        <v>0</v>
      </c>
    </row>
    <row r="9" spans="1:22" ht="14" x14ac:dyDescent="0.15">
      <c r="B9" s="247"/>
      <c r="C9" s="159" t="s">
        <v>528</v>
      </c>
      <c r="D9" s="40" t="s">
        <v>524</v>
      </c>
      <c r="E9" s="147">
        <v>0</v>
      </c>
      <c r="F9" s="147">
        <v>0</v>
      </c>
      <c r="G9" s="147">
        <v>0</v>
      </c>
      <c r="H9" s="147">
        <v>0</v>
      </c>
      <c r="I9" s="147">
        <v>0</v>
      </c>
      <c r="J9" s="147">
        <f t="shared" si="0"/>
        <v>0</v>
      </c>
      <c r="K9" s="41">
        <v>0</v>
      </c>
      <c r="L9" s="41">
        <v>0</v>
      </c>
      <c r="M9" s="41">
        <v>0</v>
      </c>
      <c r="N9" s="41">
        <v>0</v>
      </c>
      <c r="O9" s="41">
        <v>0</v>
      </c>
      <c r="P9" s="41">
        <v>0</v>
      </c>
      <c r="Q9" s="147">
        <v>0</v>
      </c>
      <c r="R9" s="147">
        <v>0</v>
      </c>
      <c r="S9" s="147">
        <v>0</v>
      </c>
      <c r="T9" s="147">
        <v>0</v>
      </c>
      <c r="U9" s="147">
        <v>0</v>
      </c>
      <c r="V9" s="147">
        <v>0</v>
      </c>
    </row>
    <row r="10" spans="1:22" ht="14" x14ac:dyDescent="0.15">
      <c r="B10" s="247" t="s">
        <v>529</v>
      </c>
      <c r="C10" s="159" t="s">
        <v>530</v>
      </c>
      <c r="D10" s="40" t="s">
        <v>524</v>
      </c>
      <c r="E10" s="147">
        <f>SUM(E11:E18)</f>
        <v>40</v>
      </c>
      <c r="F10" s="147">
        <f>SUM(F11:F18)</f>
        <v>40</v>
      </c>
      <c r="G10" s="147">
        <f>SUM(G11:G18)</f>
        <v>42</v>
      </c>
      <c r="H10" s="147">
        <f>SUM(H11:H18)</f>
        <v>23</v>
      </c>
      <c r="I10" s="147">
        <f>SUM(I11:I18)</f>
        <v>16</v>
      </c>
      <c r="J10" s="147">
        <f t="shared" si="0"/>
        <v>32.200000000000003</v>
      </c>
      <c r="K10" s="41">
        <v>0</v>
      </c>
      <c r="L10" s="41">
        <v>0</v>
      </c>
      <c r="M10" s="41">
        <v>0</v>
      </c>
      <c r="N10" s="41">
        <v>0</v>
      </c>
      <c r="O10" s="41">
        <v>0</v>
      </c>
      <c r="P10" s="41">
        <v>0</v>
      </c>
      <c r="Q10" s="147">
        <v>0</v>
      </c>
      <c r="R10" s="147">
        <v>0</v>
      </c>
      <c r="S10" s="147">
        <v>0</v>
      </c>
      <c r="T10" s="147">
        <v>0</v>
      </c>
      <c r="U10" s="147">
        <v>0</v>
      </c>
      <c r="V10" s="147">
        <v>0</v>
      </c>
    </row>
    <row r="11" spans="1:22" ht="28" x14ac:dyDescent="0.15">
      <c r="B11" s="247"/>
      <c r="C11" s="159" t="s">
        <v>531</v>
      </c>
      <c r="D11" s="40" t="s">
        <v>524</v>
      </c>
      <c r="E11" s="147">
        <v>0</v>
      </c>
      <c r="F11" s="147">
        <v>0</v>
      </c>
      <c r="G11" s="147">
        <v>0</v>
      </c>
      <c r="H11" s="147">
        <v>0</v>
      </c>
      <c r="I11" s="147">
        <v>0</v>
      </c>
      <c r="J11" s="147">
        <f t="shared" si="0"/>
        <v>0</v>
      </c>
      <c r="K11" s="41">
        <v>0</v>
      </c>
      <c r="L11" s="41">
        <v>0</v>
      </c>
      <c r="M11" s="41">
        <v>0</v>
      </c>
      <c r="N11" s="41">
        <v>0</v>
      </c>
      <c r="O11" s="41">
        <v>0</v>
      </c>
      <c r="P11" s="41">
        <v>0</v>
      </c>
      <c r="Q11" s="147">
        <v>0</v>
      </c>
      <c r="R11" s="147">
        <v>0</v>
      </c>
      <c r="S11" s="147">
        <v>0</v>
      </c>
      <c r="T11" s="147">
        <v>0</v>
      </c>
      <c r="U11" s="147">
        <v>0</v>
      </c>
      <c r="V11" s="147">
        <v>0</v>
      </c>
    </row>
    <row r="12" spans="1:22" ht="28" x14ac:dyDescent="0.15">
      <c r="B12" s="247"/>
      <c r="C12" s="159" t="s">
        <v>532</v>
      </c>
      <c r="D12" s="40" t="s">
        <v>524</v>
      </c>
      <c r="E12" s="147">
        <v>0</v>
      </c>
      <c r="F12" s="147">
        <v>3</v>
      </c>
      <c r="G12" s="147">
        <v>0</v>
      </c>
      <c r="H12" s="147">
        <v>0</v>
      </c>
      <c r="I12" s="147">
        <v>3</v>
      </c>
      <c r="J12" s="147">
        <f t="shared" si="0"/>
        <v>1.2</v>
      </c>
      <c r="K12" s="41">
        <v>0</v>
      </c>
      <c r="L12" s="41">
        <v>0</v>
      </c>
      <c r="M12" s="41">
        <v>0</v>
      </c>
      <c r="N12" s="41">
        <v>0</v>
      </c>
      <c r="O12" s="41">
        <v>0</v>
      </c>
      <c r="P12" s="41">
        <v>0</v>
      </c>
      <c r="Q12" s="147">
        <v>0</v>
      </c>
      <c r="R12" s="147">
        <v>0</v>
      </c>
      <c r="S12" s="147">
        <v>0</v>
      </c>
      <c r="T12" s="147">
        <v>0</v>
      </c>
      <c r="U12" s="147">
        <v>0</v>
      </c>
      <c r="V12" s="147">
        <v>0</v>
      </c>
    </row>
    <row r="13" spans="1:22" ht="42" x14ac:dyDescent="0.15">
      <c r="B13" s="247"/>
      <c r="C13" s="159" t="s">
        <v>533</v>
      </c>
      <c r="D13" s="40" t="s">
        <v>524</v>
      </c>
      <c r="E13" s="147">
        <v>0</v>
      </c>
      <c r="F13" s="147">
        <v>3</v>
      </c>
      <c r="G13" s="147">
        <v>0</v>
      </c>
      <c r="H13" s="147">
        <v>0</v>
      </c>
      <c r="I13" s="147">
        <v>3</v>
      </c>
      <c r="J13" s="147">
        <f t="shared" si="0"/>
        <v>1.2</v>
      </c>
      <c r="K13" s="41">
        <v>0</v>
      </c>
      <c r="L13" s="41">
        <v>0</v>
      </c>
      <c r="M13" s="41">
        <v>0</v>
      </c>
      <c r="N13" s="41">
        <v>0</v>
      </c>
      <c r="O13" s="41">
        <v>0</v>
      </c>
      <c r="P13" s="41">
        <v>0</v>
      </c>
      <c r="Q13" s="147">
        <v>0</v>
      </c>
      <c r="R13" s="147">
        <v>0</v>
      </c>
      <c r="S13" s="147">
        <v>0</v>
      </c>
      <c r="T13" s="147">
        <v>0</v>
      </c>
      <c r="U13" s="147">
        <v>0</v>
      </c>
      <c r="V13" s="147">
        <v>0</v>
      </c>
    </row>
    <row r="14" spans="1:22" ht="14" x14ac:dyDescent="0.15">
      <c r="B14" s="247"/>
      <c r="C14" s="159" t="s">
        <v>534</v>
      </c>
      <c r="D14" s="40" t="s">
        <v>524</v>
      </c>
      <c r="E14" s="147">
        <v>18</v>
      </c>
      <c r="F14" s="147">
        <v>15</v>
      </c>
      <c r="G14" s="147">
        <v>20</v>
      </c>
      <c r="H14" s="147">
        <v>12</v>
      </c>
      <c r="I14" s="147">
        <v>4</v>
      </c>
      <c r="J14" s="147">
        <f t="shared" si="0"/>
        <v>13.8</v>
      </c>
      <c r="K14" s="41">
        <v>0</v>
      </c>
      <c r="L14" s="41">
        <v>0</v>
      </c>
      <c r="M14" s="41">
        <v>0</v>
      </c>
      <c r="N14" s="41">
        <v>0</v>
      </c>
      <c r="O14" s="41">
        <v>0</v>
      </c>
      <c r="P14" s="41">
        <v>0</v>
      </c>
      <c r="Q14" s="147">
        <v>0</v>
      </c>
      <c r="R14" s="147">
        <v>0</v>
      </c>
      <c r="S14" s="147">
        <v>0</v>
      </c>
      <c r="T14" s="147">
        <v>0</v>
      </c>
      <c r="U14" s="147">
        <v>0</v>
      </c>
      <c r="V14" s="147">
        <v>0</v>
      </c>
    </row>
    <row r="15" spans="1:22" ht="42" x14ac:dyDescent="0.15">
      <c r="B15" s="247"/>
      <c r="C15" s="159" t="s">
        <v>535</v>
      </c>
      <c r="D15" s="40" t="s">
        <v>524</v>
      </c>
      <c r="E15" s="147">
        <v>18</v>
      </c>
      <c r="F15" s="147">
        <v>15</v>
      </c>
      <c r="G15" s="147">
        <v>20</v>
      </c>
      <c r="H15" s="147">
        <v>10</v>
      </c>
      <c r="I15" s="147">
        <v>4</v>
      </c>
      <c r="J15" s="147">
        <f t="shared" si="0"/>
        <v>13.4</v>
      </c>
      <c r="K15" s="41">
        <v>0</v>
      </c>
      <c r="L15" s="41">
        <v>0</v>
      </c>
      <c r="M15" s="41">
        <v>0</v>
      </c>
      <c r="N15" s="41">
        <v>0</v>
      </c>
      <c r="O15" s="41">
        <v>0</v>
      </c>
      <c r="P15" s="41">
        <v>0</v>
      </c>
      <c r="Q15" s="147">
        <v>0</v>
      </c>
      <c r="R15" s="147">
        <v>0</v>
      </c>
      <c r="S15" s="147">
        <v>0</v>
      </c>
      <c r="T15" s="147">
        <v>0</v>
      </c>
      <c r="U15" s="147">
        <v>0</v>
      </c>
      <c r="V15" s="147">
        <v>0</v>
      </c>
    </row>
    <row r="16" spans="1:22" ht="28" x14ac:dyDescent="0.15">
      <c r="B16" s="247"/>
      <c r="C16" s="159" t="s">
        <v>536</v>
      </c>
      <c r="D16" s="40" t="s">
        <v>524</v>
      </c>
      <c r="E16" s="147">
        <v>0</v>
      </c>
      <c r="F16" s="147">
        <v>0</v>
      </c>
      <c r="G16" s="147">
        <v>0</v>
      </c>
      <c r="H16" s="147">
        <v>0</v>
      </c>
      <c r="I16" s="147">
        <v>0</v>
      </c>
      <c r="J16" s="147">
        <f t="shared" si="0"/>
        <v>0</v>
      </c>
      <c r="K16" s="41">
        <v>0</v>
      </c>
      <c r="L16" s="41">
        <v>0</v>
      </c>
      <c r="M16" s="41">
        <v>0</v>
      </c>
      <c r="N16" s="41">
        <v>0</v>
      </c>
      <c r="O16" s="41">
        <v>0</v>
      </c>
      <c r="P16" s="41">
        <v>0</v>
      </c>
      <c r="Q16" s="147">
        <v>0</v>
      </c>
      <c r="R16" s="147">
        <v>0</v>
      </c>
      <c r="S16" s="147">
        <v>0</v>
      </c>
      <c r="T16" s="147">
        <v>0</v>
      </c>
      <c r="U16" s="147">
        <v>0</v>
      </c>
      <c r="V16" s="147">
        <v>0</v>
      </c>
    </row>
    <row r="17" spans="2:22" ht="14" x14ac:dyDescent="0.15">
      <c r="B17" s="247"/>
      <c r="C17" s="159" t="s">
        <v>537</v>
      </c>
      <c r="D17" s="40" t="s">
        <v>524</v>
      </c>
      <c r="E17" s="147">
        <v>0</v>
      </c>
      <c r="F17" s="147">
        <v>0</v>
      </c>
      <c r="G17" s="147">
        <v>0</v>
      </c>
      <c r="H17" s="147">
        <v>0</v>
      </c>
      <c r="I17" s="147">
        <v>0</v>
      </c>
      <c r="J17" s="147">
        <f t="shared" si="0"/>
        <v>0</v>
      </c>
      <c r="K17" s="41">
        <v>0</v>
      </c>
      <c r="L17" s="41">
        <v>0</v>
      </c>
      <c r="M17" s="41">
        <v>0</v>
      </c>
      <c r="N17" s="41">
        <v>0</v>
      </c>
      <c r="O17" s="41">
        <v>0</v>
      </c>
      <c r="P17" s="41">
        <v>0</v>
      </c>
      <c r="Q17" s="147">
        <v>0</v>
      </c>
      <c r="R17" s="147">
        <v>0</v>
      </c>
      <c r="S17" s="147">
        <v>0</v>
      </c>
      <c r="T17" s="147">
        <v>0</v>
      </c>
      <c r="U17" s="147">
        <v>0</v>
      </c>
      <c r="V17" s="147">
        <v>0</v>
      </c>
    </row>
    <row r="18" spans="2:22" ht="28" x14ac:dyDescent="0.15">
      <c r="B18" s="247"/>
      <c r="C18" s="159" t="s">
        <v>538</v>
      </c>
      <c r="D18" s="40" t="s">
        <v>524</v>
      </c>
      <c r="E18" s="147">
        <v>4</v>
      </c>
      <c r="F18" s="147">
        <v>4</v>
      </c>
      <c r="G18" s="147">
        <v>2</v>
      </c>
      <c r="H18" s="147">
        <v>1</v>
      </c>
      <c r="I18" s="147">
        <v>2</v>
      </c>
      <c r="J18" s="147">
        <f t="shared" si="0"/>
        <v>2.6</v>
      </c>
      <c r="K18" s="41">
        <v>0</v>
      </c>
      <c r="L18" s="41">
        <v>0</v>
      </c>
      <c r="M18" s="41">
        <v>0</v>
      </c>
      <c r="N18" s="41">
        <v>0</v>
      </c>
      <c r="O18" s="41">
        <v>0</v>
      </c>
      <c r="P18" s="41">
        <v>0</v>
      </c>
      <c r="Q18" s="147">
        <v>0</v>
      </c>
      <c r="R18" s="147">
        <v>0</v>
      </c>
      <c r="S18" s="147">
        <v>0</v>
      </c>
      <c r="T18" s="147">
        <v>0</v>
      </c>
      <c r="U18" s="147">
        <v>0</v>
      </c>
      <c r="V18" s="147">
        <v>0</v>
      </c>
    </row>
    <row r="19" spans="2:22" ht="25.5" customHeight="1" x14ac:dyDescent="0.15">
      <c r="B19" s="161" t="s">
        <v>539</v>
      </c>
      <c r="C19" s="42"/>
      <c r="D19" s="40" t="s">
        <v>524</v>
      </c>
      <c r="E19" s="147">
        <v>0</v>
      </c>
      <c r="F19" s="147">
        <v>0</v>
      </c>
      <c r="G19" s="147">
        <v>1</v>
      </c>
      <c r="H19" s="147">
        <v>1</v>
      </c>
      <c r="I19" s="147">
        <v>2</v>
      </c>
      <c r="J19" s="147">
        <f t="shared" si="0"/>
        <v>0.8</v>
      </c>
      <c r="K19" s="41">
        <v>0</v>
      </c>
      <c r="L19" s="41">
        <v>0</v>
      </c>
      <c r="M19" s="41">
        <v>0</v>
      </c>
      <c r="N19" s="41">
        <v>0</v>
      </c>
      <c r="O19" s="41">
        <v>0</v>
      </c>
      <c r="P19" s="41">
        <v>0</v>
      </c>
      <c r="Q19" s="147">
        <v>0</v>
      </c>
      <c r="R19" s="147">
        <v>0</v>
      </c>
      <c r="S19" s="147">
        <v>0</v>
      </c>
      <c r="T19" s="147">
        <v>0</v>
      </c>
      <c r="U19" s="147">
        <v>0</v>
      </c>
      <c r="V19" s="147">
        <v>0</v>
      </c>
    </row>
    <row r="20" spans="2:22" ht="14" x14ac:dyDescent="0.15">
      <c r="B20" s="161" t="s">
        <v>300</v>
      </c>
      <c r="C20" s="43"/>
      <c r="D20" s="40" t="s">
        <v>524</v>
      </c>
      <c r="E20" s="147">
        <v>0</v>
      </c>
      <c r="F20" s="147">
        <v>1</v>
      </c>
      <c r="G20" s="147">
        <v>0</v>
      </c>
      <c r="H20" s="147">
        <v>0</v>
      </c>
      <c r="I20" s="147">
        <v>0</v>
      </c>
      <c r="J20" s="147">
        <f t="shared" si="0"/>
        <v>0.2</v>
      </c>
      <c r="K20" s="41">
        <v>0</v>
      </c>
      <c r="L20" s="41">
        <v>0</v>
      </c>
      <c r="M20" s="41">
        <v>0</v>
      </c>
      <c r="N20" s="41">
        <v>0</v>
      </c>
      <c r="O20" s="41">
        <v>0</v>
      </c>
      <c r="P20" s="41">
        <v>0</v>
      </c>
      <c r="Q20" s="147">
        <v>0</v>
      </c>
      <c r="R20" s="147">
        <v>0</v>
      </c>
      <c r="S20" s="147">
        <v>0</v>
      </c>
      <c r="T20" s="147">
        <v>0</v>
      </c>
      <c r="U20" s="147">
        <v>0</v>
      </c>
      <c r="V20" s="147">
        <v>0</v>
      </c>
    </row>
    <row r="21" spans="2:22" x14ac:dyDescent="0.15">
      <c r="B21" s="44"/>
      <c r="C21" s="44"/>
    </row>
  </sheetData>
  <mergeCells count="4">
    <mergeCell ref="B3:C4"/>
    <mergeCell ref="D3:D4"/>
    <mergeCell ref="B5:B9"/>
    <mergeCell ref="B10:B18"/>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254A4-3C29-4464-8286-56BC1D0247BA}">
  <sheetPr>
    <tabColor theme="0" tint="-4.9989318521683403E-2"/>
  </sheetPr>
  <dimension ref="A1:H11"/>
  <sheetViews>
    <sheetView showGridLines="0" zoomScaleNormal="100" workbookViewId="0">
      <selection activeCell="H10" sqref="H10"/>
    </sheetView>
  </sheetViews>
  <sheetFormatPr baseColWidth="10" defaultColWidth="9" defaultRowHeight="13" x14ac:dyDescent="0.15"/>
  <cols>
    <col min="1" max="1" width="9" style="14"/>
    <col min="2" max="2" width="34.6640625" style="14" customWidth="1"/>
    <col min="3" max="7" width="17.33203125" style="14" customWidth="1"/>
    <col min="8" max="8" width="65.83203125" style="14" customWidth="1"/>
    <col min="9" max="16384" width="9" style="14"/>
  </cols>
  <sheetData>
    <row r="1" spans="1:8" customFormat="1" ht="14" x14ac:dyDescent="0.15">
      <c r="A1" s="12" t="s">
        <v>540</v>
      </c>
      <c r="B1" s="87"/>
      <c r="C1" s="87"/>
      <c r="D1" s="87"/>
      <c r="E1" s="87"/>
      <c r="F1" s="87"/>
      <c r="G1" s="87"/>
      <c r="H1" s="87"/>
    </row>
    <row r="3" spans="1:8" x14ac:dyDescent="0.15">
      <c r="A3" s="11"/>
      <c r="B3" s="154" t="s">
        <v>541</v>
      </c>
      <c r="C3" s="154">
        <v>2015</v>
      </c>
      <c r="D3" s="154">
        <v>2016</v>
      </c>
      <c r="E3" s="154">
        <v>2017</v>
      </c>
      <c r="F3" s="154">
        <v>2018</v>
      </c>
      <c r="G3" s="154">
        <v>2019</v>
      </c>
      <c r="H3" s="154" t="s">
        <v>8</v>
      </c>
    </row>
    <row r="4" spans="1:8" ht="28" x14ac:dyDescent="0.15">
      <c r="A4" s="11"/>
      <c r="B4" s="160" t="s">
        <v>542</v>
      </c>
      <c r="C4" s="155">
        <v>0</v>
      </c>
      <c r="D4" s="155">
        <v>0</v>
      </c>
      <c r="E4" s="155">
        <v>0</v>
      </c>
      <c r="F4" s="155">
        <v>0</v>
      </c>
      <c r="G4" s="155">
        <v>0</v>
      </c>
      <c r="H4" s="159" t="s">
        <v>543</v>
      </c>
    </row>
    <row r="5" spans="1:8" ht="42" x14ac:dyDescent="0.15">
      <c r="A5" s="11"/>
      <c r="B5" s="160" t="s">
        <v>544</v>
      </c>
      <c r="C5" s="155">
        <v>0</v>
      </c>
      <c r="D5" s="155">
        <v>0</v>
      </c>
      <c r="E5" s="155">
        <v>0</v>
      </c>
      <c r="F5" s="155">
        <v>0</v>
      </c>
      <c r="G5" s="155">
        <v>0</v>
      </c>
      <c r="H5" s="159" t="s">
        <v>545</v>
      </c>
    </row>
    <row r="6" spans="1:8" ht="42" x14ac:dyDescent="0.15">
      <c r="A6" s="11"/>
      <c r="B6" s="160" t="s">
        <v>546</v>
      </c>
      <c r="C6" s="157" t="s">
        <v>547</v>
      </c>
      <c r="D6" s="157" t="s">
        <v>547</v>
      </c>
      <c r="E6" s="157" t="s">
        <v>547</v>
      </c>
      <c r="F6" s="157" t="s">
        <v>547</v>
      </c>
      <c r="G6" s="157" t="s">
        <v>547</v>
      </c>
      <c r="H6" s="159" t="s">
        <v>548</v>
      </c>
    </row>
    <row r="7" spans="1:8" ht="42" x14ac:dyDescent="0.15">
      <c r="A7" s="11"/>
      <c r="B7" s="160" t="s">
        <v>549</v>
      </c>
      <c r="C7" s="157" t="s">
        <v>547</v>
      </c>
      <c r="D7" s="157" t="s">
        <v>547</v>
      </c>
      <c r="E7" s="157" t="s">
        <v>547</v>
      </c>
      <c r="F7" s="157" t="s">
        <v>547</v>
      </c>
      <c r="G7" s="157" t="s">
        <v>547</v>
      </c>
      <c r="H7" s="159" t="s">
        <v>550</v>
      </c>
    </row>
    <row r="8" spans="1:8" ht="42" x14ac:dyDescent="0.15">
      <c r="A8" s="11"/>
      <c r="B8" s="160" t="s">
        <v>551</v>
      </c>
      <c r="C8" s="157" t="s">
        <v>547</v>
      </c>
      <c r="D8" s="157" t="s">
        <v>547</v>
      </c>
      <c r="E8" s="157" t="s">
        <v>547</v>
      </c>
      <c r="F8" s="157" t="s">
        <v>547</v>
      </c>
      <c r="G8" s="157" t="s">
        <v>547</v>
      </c>
      <c r="H8" s="159" t="s">
        <v>552</v>
      </c>
    </row>
    <row r="9" spans="1:8" ht="42" x14ac:dyDescent="0.15">
      <c r="A9" s="11"/>
      <c r="B9" s="160" t="s">
        <v>553</v>
      </c>
      <c r="C9" s="157" t="s">
        <v>547</v>
      </c>
      <c r="D9" s="157" t="s">
        <v>547</v>
      </c>
      <c r="E9" s="157" t="s">
        <v>547</v>
      </c>
      <c r="F9" s="157" t="s">
        <v>547</v>
      </c>
      <c r="G9" s="157" t="s">
        <v>547</v>
      </c>
      <c r="H9" s="159" t="s">
        <v>554</v>
      </c>
    </row>
    <row r="10" spans="1:8" ht="42" x14ac:dyDescent="0.15">
      <c r="A10" s="11"/>
      <c r="B10" s="160" t="s">
        <v>300</v>
      </c>
      <c r="C10" s="157" t="s">
        <v>555</v>
      </c>
      <c r="D10" s="157" t="s">
        <v>555</v>
      </c>
      <c r="E10" s="157" t="s">
        <v>555</v>
      </c>
      <c r="F10" s="157" t="s">
        <v>555</v>
      </c>
      <c r="G10" s="157" t="s">
        <v>555</v>
      </c>
      <c r="H10" s="159" t="s">
        <v>555</v>
      </c>
    </row>
    <row r="11" spans="1:8" x14ac:dyDescent="0.15">
      <c r="B11" s="45"/>
      <c r="C11" s="44"/>
      <c r="D11" s="44"/>
      <c r="E11" s="44"/>
      <c r="F11" s="44"/>
      <c r="G11" s="44"/>
      <c r="H11" s="44"/>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8D01-C07A-4F4E-9C67-5593F9702FD4}">
  <sheetPr>
    <tabColor theme="0" tint="-4.9989318521683403E-2"/>
  </sheetPr>
  <dimension ref="A1:I65"/>
  <sheetViews>
    <sheetView showGridLines="0" topLeftCell="A46" zoomScaleNormal="100" workbookViewId="0">
      <selection activeCell="D7" sqref="D7"/>
    </sheetView>
  </sheetViews>
  <sheetFormatPr baseColWidth="10" defaultColWidth="9" defaultRowHeight="13" x14ac:dyDescent="0.15"/>
  <cols>
    <col min="1" max="1" width="9" style="11"/>
    <col min="2" max="2" width="17.33203125" style="11" customWidth="1"/>
    <col min="3" max="3" width="57" style="35" customWidth="1"/>
    <col min="4" max="7" width="40.6640625" style="11" customWidth="1"/>
    <col min="8" max="8" width="16.83203125" style="11" customWidth="1"/>
    <col min="9" max="16384" width="9" style="11"/>
  </cols>
  <sheetData>
    <row r="1" spans="1:7" customFormat="1" ht="14" x14ac:dyDescent="0.15">
      <c r="A1" s="12" t="s">
        <v>556</v>
      </c>
      <c r="B1" s="87"/>
      <c r="C1" s="34"/>
      <c r="D1" s="87"/>
      <c r="E1" s="87"/>
      <c r="F1" s="87"/>
      <c r="G1" s="87"/>
    </row>
    <row r="3" spans="1:7" ht="14" x14ac:dyDescent="0.15">
      <c r="B3" s="154" t="s">
        <v>557</v>
      </c>
      <c r="C3" s="156" t="s">
        <v>558</v>
      </c>
      <c r="D3" s="154" t="s">
        <v>559</v>
      </c>
      <c r="E3" s="154" t="s">
        <v>560</v>
      </c>
      <c r="F3" s="154" t="s">
        <v>561</v>
      </c>
      <c r="G3" s="154" t="s">
        <v>562</v>
      </c>
    </row>
    <row r="4" spans="1:7" ht="112" x14ac:dyDescent="0.15">
      <c r="B4" s="211" t="s">
        <v>563</v>
      </c>
      <c r="C4" s="159" t="s">
        <v>564</v>
      </c>
      <c r="D4" s="147" t="s">
        <v>565</v>
      </c>
      <c r="E4" s="147" t="s">
        <v>565</v>
      </c>
      <c r="F4" s="147" t="s">
        <v>565</v>
      </c>
      <c r="G4" s="147" t="s">
        <v>565</v>
      </c>
    </row>
    <row r="5" spans="1:7" ht="112" x14ac:dyDescent="0.15">
      <c r="B5" s="211"/>
      <c r="C5" s="159" t="s">
        <v>566</v>
      </c>
      <c r="D5" s="147" t="s">
        <v>565</v>
      </c>
      <c r="E5" s="147" t="s">
        <v>565</v>
      </c>
      <c r="F5" s="147" t="s">
        <v>565</v>
      </c>
      <c r="G5" s="147" t="s">
        <v>565</v>
      </c>
    </row>
    <row r="6" spans="1:7" ht="112" x14ac:dyDescent="0.15">
      <c r="B6" s="211"/>
      <c r="C6" s="159" t="s">
        <v>567</v>
      </c>
      <c r="D6" s="147" t="s">
        <v>565</v>
      </c>
      <c r="E6" s="147" t="s">
        <v>565</v>
      </c>
      <c r="F6" s="147" t="s">
        <v>565</v>
      </c>
      <c r="G6" s="147" t="s">
        <v>565</v>
      </c>
    </row>
    <row r="7" spans="1:7" ht="112" x14ac:dyDescent="0.15">
      <c r="B7" s="211"/>
      <c r="C7" s="159" t="s">
        <v>568</v>
      </c>
      <c r="D7" s="147" t="s">
        <v>565</v>
      </c>
      <c r="E7" s="147" t="s">
        <v>565</v>
      </c>
      <c r="F7" s="147" t="s">
        <v>565</v>
      </c>
      <c r="G7" s="147" t="s">
        <v>565</v>
      </c>
    </row>
    <row r="8" spans="1:7" ht="112" x14ac:dyDescent="0.15">
      <c r="B8" s="211"/>
      <c r="C8" s="159" t="s">
        <v>569</v>
      </c>
      <c r="D8" s="147" t="s">
        <v>565</v>
      </c>
      <c r="E8" s="147" t="s">
        <v>565</v>
      </c>
      <c r="F8" s="147" t="s">
        <v>565</v>
      </c>
      <c r="G8" s="147" t="s">
        <v>565</v>
      </c>
    </row>
    <row r="9" spans="1:7" ht="112" x14ac:dyDescent="0.15">
      <c r="B9" s="211"/>
      <c r="C9" s="159" t="s">
        <v>570</v>
      </c>
      <c r="D9" s="147" t="s">
        <v>565</v>
      </c>
      <c r="E9" s="147" t="s">
        <v>565</v>
      </c>
      <c r="F9" s="147" t="s">
        <v>565</v>
      </c>
      <c r="G9" s="147" t="s">
        <v>565</v>
      </c>
    </row>
    <row r="10" spans="1:7" ht="112" x14ac:dyDescent="0.15">
      <c r="B10" s="211"/>
      <c r="C10" s="159" t="s">
        <v>571</v>
      </c>
      <c r="D10" s="147" t="s">
        <v>565</v>
      </c>
      <c r="E10" s="147" t="s">
        <v>565</v>
      </c>
      <c r="F10" s="147" t="s">
        <v>565</v>
      </c>
      <c r="G10" s="147" t="s">
        <v>565</v>
      </c>
    </row>
    <row r="11" spans="1:7" ht="112" x14ac:dyDescent="0.15">
      <c r="B11" s="211"/>
      <c r="C11" s="159" t="s">
        <v>572</v>
      </c>
      <c r="D11" s="147" t="s">
        <v>565</v>
      </c>
      <c r="E11" s="147" t="s">
        <v>565</v>
      </c>
      <c r="F11" s="147" t="s">
        <v>565</v>
      </c>
      <c r="G11" s="147" t="s">
        <v>565</v>
      </c>
    </row>
    <row r="12" spans="1:7" ht="112" x14ac:dyDescent="0.15">
      <c r="B12" s="211"/>
      <c r="C12" s="159" t="s">
        <v>496</v>
      </c>
      <c r="D12" s="147" t="s">
        <v>565</v>
      </c>
      <c r="E12" s="147" t="s">
        <v>565</v>
      </c>
      <c r="F12" s="147" t="s">
        <v>565</v>
      </c>
      <c r="G12" s="147" t="s">
        <v>565</v>
      </c>
    </row>
    <row r="13" spans="1:7" ht="112" x14ac:dyDescent="0.15">
      <c r="B13" s="211"/>
      <c r="C13" s="159" t="s">
        <v>573</v>
      </c>
      <c r="D13" s="147" t="s">
        <v>565</v>
      </c>
      <c r="E13" s="147" t="s">
        <v>565</v>
      </c>
      <c r="F13" s="147" t="s">
        <v>565</v>
      </c>
      <c r="G13" s="147" t="s">
        <v>565</v>
      </c>
    </row>
    <row r="14" spans="1:7" ht="112" x14ac:dyDescent="0.15">
      <c r="B14" s="211"/>
      <c r="C14" s="159" t="s">
        <v>574</v>
      </c>
      <c r="D14" s="147" t="s">
        <v>565</v>
      </c>
      <c r="E14" s="147" t="s">
        <v>565</v>
      </c>
      <c r="F14" s="147" t="s">
        <v>565</v>
      </c>
      <c r="G14" s="147" t="s">
        <v>565</v>
      </c>
    </row>
    <row r="15" spans="1:7" ht="112" x14ac:dyDescent="0.15">
      <c r="B15" s="211"/>
      <c r="C15" s="159" t="s">
        <v>575</v>
      </c>
      <c r="D15" s="147" t="s">
        <v>565</v>
      </c>
      <c r="E15" s="147" t="s">
        <v>565</v>
      </c>
      <c r="F15" s="147" t="s">
        <v>565</v>
      </c>
      <c r="G15" s="147" t="s">
        <v>565</v>
      </c>
    </row>
    <row r="16" spans="1:7" ht="112" x14ac:dyDescent="0.15">
      <c r="B16" s="211"/>
      <c r="C16" s="159" t="s">
        <v>576</v>
      </c>
      <c r="D16" s="147" t="s">
        <v>565</v>
      </c>
      <c r="E16" s="147" t="s">
        <v>565</v>
      </c>
      <c r="F16" s="147" t="s">
        <v>565</v>
      </c>
      <c r="G16" s="147" t="s">
        <v>565</v>
      </c>
    </row>
    <row r="17" spans="2:8" ht="112" x14ac:dyDescent="0.15">
      <c r="B17" s="211"/>
      <c r="C17" s="159" t="s">
        <v>577</v>
      </c>
      <c r="D17" s="147" t="s">
        <v>565</v>
      </c>
      <c r="E17" s="147" t="s">
        <v>565</v>
      </c>
      <c r="F17" s="147" t="s">
        <v>565</v>
      </c>
      <c r="G17" s="147" t="s">
        <v>565</v>
      </c>
    </row>
    <row r="18" spans="2:8" ht="71.25" customHeight="1" x14ac:dyDescent="0.15">
      <c r="B18" s="211" t="s">
        <v>578</v>
      </c>
      <c r="C18" s="159" t="s">
        <v>564</v>
      </c>
      <c r="D18" s="147" t="s">
        <v>565</v>
      </c>
      <c r="E18" s="147" t="s">
        <v>565</v>
      </c>
      <c r="F18" s="147" t="s">
        <v>565</v>
      </c>
      <c r="G18" s="147" t="s">
        <v>565</v>
      </c>
      <c r="H18" s="37"/>
    </row>
    <row r="19" spans="2:8" ht="60.75" customHeight="1" x14ac:dyDescent="0.15">
      <c r="B19" s="211"/>
      <c r="C19" s="159" t="s">
        <v>566</v>
      </c>
      <c r="D19" s="147" t="s">
        <v>565</v>
      </c>
      <c r="E19" s="147" t="s">
        <v>565</v>
      </c>
      <c r="F19" s="147" t="s">
        <v>565</v>
      </c>
      <c r="G19" s="147" t="s">
        <v>565</v>
      </c>
    </row>
    <row r="20" spans="2:8" ht="60.75" customHeight="1" x14ac:dyDescent="0.15">
      <c r="B20" s="211"/>
      <c r="C20" s="159" t="s">
        <v>567</v>
      </c>
      <c r="D20" s="147" t="s">
        <v>565</v>
      </c>
      <c r="E20" s="147" t="s">
        <v>565</v>
      </c>
      <c r="F20" s="147" t="s">
        <v>565</v>
      </c>
      <c r="G20" s="147" t="s">
        <v>565</v>
      </c>
    </row>
    <row r="21" spans="2:8" ht="60.75" customHeight="1" x14ac:dyDescent="0.15">
      <c r="B21" s="211"/>
      <c r="C21" s="159" t="s">
        <v>568</v>
      </c>
      <c r="D21" s="147" t="s">
        <v>565</v>
      </c>
      <c r="E21" s="147" t="s">
        <v>565</v>
      </c>
      <c r="F21" s="147" t="s">
        <v>565</v>
      </c>
      <c r="G21" s="147" t="s">
        <v>565</v>
      </c>
    </row>
    <row r="22" spans="2:8" ht="60.75" customHeight="1" x14ac:dyDescent="0.15">
      <c r="B22" s="211"/>
      <c r="C22" s="159" t="s">
        <v>569</v>
      </c>
      <c r="D22" s="147" t="s">
        <v>565</v>
      </c>
      <c r="E22" s="147" t="s">
        <v>565</v>
      </c>
      <c r="F22" s="147" t="s">
        <v>565</v>
      </c>
      <c r="G22" s="147" t="s">
        <v>565</v>
      </c>
    </row>
    <row r="23" spans="2:8" ht="60.75" customHeight="1" x14ac:dyDescent="0.15">
      <c r="B23" s="211"/>
      <c r="C23" s="159" t="s">
        <v>570</v>
      </c>
      <c r="D23" s="147" t="s">
        <v>565</v>
      </c>
      <c r="E23" s="147" t="s">
        <v>565</v>
      </c>
      <c r="F23" s="147" t="s">
        <v>565</v>
      </c>
      <c r="G23" s="147" t="s">
        <v>565</v>
      </c>
    </row>
    <row r="24" spans="2:8" ht="60.75" customHeight="1" x14ac:dyDescent="0.15">
      <c r="B24" s="211"/>
      <c r="C24" s="159" t="s">
        <v>571</v>
      </c>
      <c r="D24" s="147" t="s">
        <v>565</v>
      </c>
      <c r="E24" s="147" t="s">
        <v>565</v>
      </c>
      <c r="F24" s="147" t="s">
        <v>565</v>
      </c>
      <c r="G24" s="147" t="s">
        <v>565</v>
      </c>
    </row>
    <row r="25" spans="2:8" ht="60.75" customHeight="1" x14ac:dyDescent="0.15">
      <c r="B25" s="211"/>
      <c r="C25" s="159" t="s">
        <v>572</v>
      </c>
      <c r="D25" s="147" t="s">
        <v>565</v>
      </c>
      <c r="E25" s="147" t="s">
        <v>565</v>
      </c>
      <c r="F25" s="147" t="s">
        <v>565</v>
      </c>
      <c r="G25" s="147" t="s">
        <v>565</v>
      </c>
    </row>
    <row r="26" spans="2:8" ht="76.5" customHeight="1" x14ac:dyDescent="0.15">
      <c r="B26" s="211"/>
      <c r="C26" s="159" t="s">
        <v>496</v>
      </c>
      <c r="D26" s="147" t="s">
        <v>565</v>
      </c>
      <c r="E26" s="147" t="s">
        <v>565</v>
      </c>
      <c r="F26" s="147" t="s">
        <v>565</v>
      </c>
      <c r="G26" s="147" t="s">
        <v>565</v>
      </c>
    </row>
    <row r="27" spans="2:8" ht="60.75" customHeight="1" x14ac:dyDescent="0.15">
      <c r="B27" s="211"/>
      <c r="C27" s="159" t="s">
        <v>573</v>
      </c>
      <c r="D27" s="147" t="s">
        <v>565</v>
      </c>
      <c r="E27" s="147" t="s">
        <v>565</v>
      </c>
      <c r="F27" s="147" t="s">
        <v>565</v>
      </c>
      <c r="G27" s="147" t="s">
        <v>565</v>
      </c>
    </row>
    <row r="28" spans="2:8" ht="60.75" customHeight="1" x14ac:dyDescent="0.15">
      <c r="B28" s="211"/>
      <c r="C28" s="159" t="s">
        <v>574</v>
      </c>
      <c r="D28" s="147" t="s">
        <v>565</v>
      </c>
      <c r="E28" s="147" t="s">
        <v>565</v>
      </c>
      <c r="F28" s="147" t="s">
        <v>565</v>
      </c>
      <c r="G28" s="147" t="s">
        <v>565</v>
      </c>
    </row>
    <row r="29" spans="2:8" ht="60.75" customHeight="1" x14ac:dyDescent="0.15">
      <c r="B29" s="211"/>
      <c r="C29" s="159" t="s">
        <v>575</v>
      </c>
      <c r="D29" s="147" t="s">
        <v>565</v>
      </c>
      <c r="E29" s="147" t="s">
        <v>565</v>
      </c>
      <c r="F29" s="147" t="s">
        <v>565</v>
      </c>
      <c r="G29" s="147" t="s">
        <v>565</v>
      </c>
    </row>
    <row r="30" spans="2:8" ht="60.75" customHeight="1" x14ac:dyDescent="0.15">
      <c r="B30" s="211"/>
      <c r="C30" s="159" t="s">
        <v>576</v>
      </c>
      <c r="D30" s="147" t="s">
        <v>565</v>
      </c>
      <c r="E30" s="147" t="s">
        <v>565</v>
      </c>
      <c r="F30" s="147" t="s">
        <v>565</v>
      </c>
      <c r="G30" s="147" t="s">
        <v>565</v>
      </c>
    </row>
    <row r="31" spans="2:8" ht="60.75" customHeight="1" x14ac:dyDescent="0.15">
      <c r="B31" s="211"/>
      <c r="C31" s="159" t="s">
        <v>577</v>
      </c>
      <c r="D31" s="147" t="s">
        <v>565</v>
      </c>
      <c r="E31" s="147" t="s">
        <v>565</v>
      </c>
      <c r="F31" s="147" t="s">
        <v>565</v>
      </c>
      <c r="G31" s="147" t="s">
        <v>565</v>
      </c>
    </row>
    <row r="32" spans="2:8" ht="112" x14ac:dyDescent="0.15">
      <c r="B32" s="211" t="s">
        <v>579</v>
      </c>
      <c r="C32" s="159" t="s">
        <v>564</v>
      </c>
      <c r="D32" s="147" t="s">
        <v>565</v>
      </c>
      <c r="E32" s="147" t="s">
        <v>565</v>
      </c>
      <c r="F32" s="147" t="s">
        <v>565</v>
      </c>
      <c r="G32" s="147" t="s">
        <v>565</v>
      </c>
    </row>
    <row r="33" spans="2:7" ht="112" x14ac:dyDescent="0.15">
      <c r="B33" s="211"/>
      <c r="C33" s="159" t="s">
        <v>566</v>
      </c>
      <c r="D33" s="147" t="s">
        <v>565</v>
      </c>
      <c r="E33" s="147" t="s">
        <v>565</v>
      </c>
      <c r="F33" s="147" t="s">
        <v>565</v>
      </c>
      <c r="G33" s="147" t="s">
        <v>565</v>
      </c>
    </row>
    <row r="34" spans="2:7" ht="112" x14ac:dyDescent="0.15">
      <c r="B34" s="211"/>
      <c r="C34" s="159" t="s">
        <v>567</v>
      </c>
      <c r="D34" s="147" t="s">
        <v>565</v>
      </c>
      <c r="E34" s="147" t="s">
        <v>565</v>
      </c>
      <c r="F34" s="147" t="s">
        <v>565</v>
      </c>
      <c r="G34" s="147" t="s">
        <v>565</v>
      </c>
    </row>
    <row r="35" spans="2:7" ht="112" x14ac:dyDescent="0.15">
      <c r="B35" s="211"/>
      <c r="C35" s="159" t="s">
        <v>568</v>
      </c>
      <c r="D35" s="147" t="s">
        <v>565</v>
      </c>
      <c r="E35" s="147" t="s">
        <v>565</v>
      </c>
      <c r="F35" s="147" t="s">
        <v>565</v>
      </c>
      <c r="G35" s="147" t="s">
        <v>565</v>
      </c>
    </row>
    <row r="36" spans="2:7" ht="112" x14ac:dyDescent="0.15">
      <c r="B36" s="211"/>
      <c r="C36" s="159" t="s">
        <v>569</v>
      </c>
      <c r="D36" s="147" t="s">
        <v>565</v>
      </c>
      <c r="E36" s="147" t="s">
        <v>565</v>
      </c>
      <c r="F36" s="147" t="s">
        <v>565</v>
      </c>
      <c r="G36" s="147" t="s">
        <v>565</v>
      </c>
    </row>
    <row r="37" spans="2:7" ht="112" x14ac:dyDescent="0.15">
      <c r="B37" s="211"/>
      <c r="C37" s="159" t="s">
        <v>570</v>
      </c>
      <c r="D37" s="147" t="s">
        <v>565</v>
      </c>
      <c r="E37" s="147" t="s">
        <v>565</v>
      </c>
      <c r="F37" s="147" t="s">
        <v>565</v>
      </c>
      <c r="G37" s="147" t="s">
        <v>565</v>
      </c>
    </row>
    <row r="38" spans="2:7" ht="112" x14ac:dyDescent="0.15">
      <c r="B38" s="211"/>
      <c r="C38" s="159" t="s">
        <v>571</v>
      </c>
      <c r="D38" s="147" t="s">
        <v>565</v>
      </c>
      <c r="E38" s="147" t="s">
        <v>565</v>
      </c>
      <c r="F38" s="147" t="s">
        <v>565</v>
      </c>
      <c r="G38" s="147" t="s">
        <v>565</v>
      </c>
    </row>
    <row r="39" spans="2:7" ht="112" x14ac:dyDescent="0.15">
      <c r="B39" s="211"/>
      <c r="C39" s="159" t="s">
        <v>572</v>
      </c>
      <c r="D39" s="147" t="s">
        <v>565</v>
      </c>
      <c r="E39" s="147" t="s">
        <v>565</v>
      </c>
      <c r="F39" s="147" t="s">
        <v>565</v>
      </c>
      <c r="G39" s="147" t="s">
        <v>565</v>
      </c>
    </row>
    <row r="40" spans="2:7" ht="112" x14ac:dyDescent="0.15">
      <c r="B40" s="211"/>
      <c r="C40" s="159" t="s">
        <v>496</v>
      </c>
      <c r="D40" s="147" t="s">
        <v>565</v>
      </c>
      <c r="E40" s="147" t="s">
        <v>565</v>
      </c>
      <c r="F40" s="147" t="s">
        <v>565</v>
      </c>
      <c r="G40" s="147" t="s">
        <v>565</v>
      </c>
    </row>
    <row r="41" spans="2:7" ht="112" x14ac:dyDescent="0.15">
      <c r="B41" s="211"/>
      <c r="C41" s="159" t="s">
        <v>573</v>
      </c>
      <c r="D41" s="147" t="s">
        <v>565</v>
      </c>
      <c r="E41" s="147" t="s">
        <v>565</v>
      </c>
      <c r="F41" s="147" t="s">
        <v>565</v>
      </c>
      <c r="G41" s="147" t="s">
        <v>565</v>
      </c>
    </row>
    <row r="42" spans="2:7" ht="112" x14ac:dyDescent="0.15">
      <c r="B42" s="211"/>
      <c r="C42" s="159" t="s">
        <v>574</v>
      </c>
      <c r="D42" s="147" t="s">
        <v>565</v>
      </c>
      <c r="E42" s="147" t="s">
        <v>565</v>
      </c>
      <c r="F42" s="147" t="s">
        <v>565</v>
      </c>
      <c r="G42" s="147" t="s">
        <v>565</v>
      </c>
    </row>
    <row r="43" spans="2:7" ht="112" x14ac:dyDescent="0.15">
      <c r="B43" s="211"/>
      <c r="C43" s="159" t="s">
        <v>575</v>
      </c>
      <c r="D43" s="147" t="s">
        <v>565</v>
      </c>
      <c r="E43" s="147" t="s">
        <v>565</v>
      </c>
      <c r="F43" s="147" t="s">
        <v>565</v>
      </c>
      <c r="G43" s="147" t="s">
        <v>565</v>
      </c>
    </row>
    <row r="44" spans="2:7" ht="112" x14ac:dyDescent="0.15">
      <c r="B44" s="211"/>
      <c r="C44" s="159" t="s">
        <v>576</v>
      </c>
      <c r="D44" s="147" t="s">
        <v>565</v>
      </c>
      <c r="E44" s="147" t="s">
        <v>565</v>
      </c>
      <c r="F44" s="147" t="s">
        <v>565</v>
      </c>
      <c r="G44" s="147" t="s">
        <v>565</v>
      </c>
    </row>
    <row r="45" spans="2:7" ht="112" x14ac:dyDescent="0.15">
      <c r="B45" s="211"/>
      <c r="C45" s="159" t="s">
        <v>577</v>
      </c>
      <c r="D45" s="147" t="s">
        <v>565</v>
      </c>
      <c r="E45" s="147" t="s">
        <v>565</v>
      </c>
      <c r="F45" s="147" t="s">
        <v>565</v>
      </c>
      <c r="G45" s="147" t="s">
        <v>565</v>
      </c>
    </row>
    <row r="53" spans="2:9" x14ac:dyDescent="0.15">
      <c r="B53" s="117"/>
      <c r="C53" s="118"/>
      <c r="D53" s="117"/>
      <c r="E53" s="117"/>
      <c r="F53" s="117"/>
      <c r="G53" s="117"/>
      <c r="H53" s="117"/>
      <c r="I53" s="117"/>
    </row>
    <row r="54" spans="2:9" ht="19" thickBot="1" x14ac:dyDescent="0.2">
      <c r="B54" s="117"/>
      <c r="C54" s="248" t="s">
        <v>580</v>
      </c>
      <c r="D54" s="248"/>
      <c r="E54" s="248"/>
      <c r="F54" s="248"/>
      <c r="G54" s="248"/>
      <c r="H54" s="248"/>
      <c r="I54" s="117"/>
    </row>
    <row r="55" spans="2:9" ht="14" thickBot="1" x14ac:dyDescent="0.2">
      <c r="B55" s="117"/>
      <c r="C55" s="75" t="s">
        <v>557</v>
      </c>
      <c r="D55" s="76" t="s">
        <v>558</v>
      </c>
      <c r="E55" s="76" t="s">
        <v>559</v>
      </c>
      <c r="F55" s="76" t="s">
        <v>560</v>
      </c>
      <c r="G55" s="76" t="s">
        <v>561</v>
      </c>
      <c r="H55" s="76" t="s">
        <v>562</v>
      </c>
      <c r="I55" s="117"/>
    </row>
    <row r="56" spans="2:9" ht="15" thickBot="1" x14ac:dyDescent="0.2">
      <c r="B56" s="117"/>
      <c r="C56" s="77" t="s">
        <v>581</v>
      </c>
      <c r="D56" s="80" t="s">
        <v>564</v>
      </c>
      <c r="E56" s="81">
        <v>0</v>
      </c>
      <c r="F56" s="81">
        <v>0</v>
      </c>
      <c r="G56" s="81">
        <v>262.2</v>
      </c>
      <c r="H56" s="81">
        <v>2.8</v>
      </c>
      <c r="I56" s="117"/>
    </row>
    <row r="57" spans="2:9" ht="15" thickBot="1" x14ac:dyDescent="0.2">
      <c r="B57" s="117"/>
      <c r="C57" s="77" t="s">
        <v>582</v>
      </c>
      <c r="D57" s="80" t="s">
        <v>567</v>
      </c>
      <c r="E57" s="81">
        <v>0</v>
      </c>
      <c r="F57" s="81">
        <v>0</v>
      </c>
      <c r="G57" s="81">
        <v>14</v>
      </c>
      <c r="H57" s="81">
        <v>0</v>
      </c>
      <c r="I57" s="117"/>
    </row>
    <row r="58" spans="2:9" ht="15" thickBot="1" x14ac:dyDescent="0.2">
      <c r="B58" s="117"/>
      <c r="C58" s="78"/>
      <c r="D58" s="80" t="s">
        <v>569</v>
      </c>
      <c r="E58" s="81">
        <v>0</v>
      </c>
      <c r="F58" s="81">
        <v>0</v>
      </c>
      <c r="G58" s="82">
        <v>24511</v>
      </c>
      <c r="H58" s="81">
        <v>0</v>
      </c>
      <c r="I58" s="117"/>
    </row>
    <row r="59" spans="2:9" ht="27" thickBot="1" x14ac:dyDescent="0.2">
      <c r="B59" s="117"/>
      <c r="C59" s="78"/>
      <c r="D59" s="83" t="s">
        <v>571</v>
      </c>
      <c r="E59" s="81">
        <v>0</v>
      </c>
      <c r="F59" s="81">
        <v>0</v>
      </c>
      <c r="G59" s="81">
        <v>202</v>
      </c>
      <c r="H59" s="81">
        <v>0</v>
      </c>
      <c r="I59" s="117"/>
    </row>
    <row r="60" spans="2:9" ht="15" thickBot="1" x14ac:dyDescent="0.2">
      <c r="B60" s="117"/>
      <c r="C60" s="78"/>
      <c r="D60" s="80" t="s">
        <v>496</v>
      </c>
      <c r="E60" s="81">
        <v>0</v>
      </c>
      <c r="F60" s="81">
        <v>0</v>
      </c>
      <c r="G60" s="81">
        <v>0</v>
      </c>
      <c r="H60" s="81">
        <v>0</v>
      </c>
      <c r="I60" s="117"/>
    </row>
    <row r="61" spans="2:9" ht="15" thickBot="1" x14ac:dyDescent="0.2">
      <c r="B61" s="117"/>
      <c r="C61" s="78"/>
      <c r="D61" s="80" t="s">
        <v>497</v>
      </c>
      <c r="E61" s="81">
        <v>0</v>
      </c>
      <c r="F61" s="81">
        <v>0</v>
      </c>
      <c r="G61" s="81">
        <v>208.1</v>
      </c>
      <c r="H61" s="81">
        <v>2.8</v>
      </c>
      <c r="I61" s="117"/>
    </row>
    <row r="62" spans="2:9" ht="15" thickBot="1" x14ac:dyDescent="0.2">
      <c r="B62" s="117"/>
      <c r="C62" s="79"/>
      <c r="D62" s="80" t="s">
        <v>576</v>
      </c>
      <c r="E62" s="81">
        <v>0</v>
      </c>
      <c r="F62" s="81">
        <v>0</v>
      </c>
      <c r="G62" s="81">
        <v>13</v>
      </c>
      <c r="H62" s="81">
        <v>0</v>
      </c>
      <c r="I62" s="117"/>
    </row>
    <row r="63" spans="2:9" x14ac:dyDescent="0.15">
      <c r="B63" s="117"/>
      <c r="C63" s="118"/>
      <c r="D63" s="117"/>
      <c r="E63" s="117"/>
      <c r="F63" s="117"/>
      <c r="G63" s="117"/>
      <c r="H63" s="117"/>
      <c r="I63" s="117"/>
    </row>
    <row r="64" spans="2:9" x14ac:dyDescent="0.15">
      <c r="C64" s="118"/>
      <c r="D64" s="117"/>
      <c r="E64" s="117"/>
      <c r="F64" s="117"/>
      <c r="G64" s="117"/>
      <c r="H64" s="117"/>
      <c r="I64" s="117"/>
    </row>
    <row r="65" spans="3:8" x14ac:dyDescent="0.15">
      <c r="C65" s="118"/>
      <c r="D65" s="117"/>
      <c r="E65" s="117"/>
      <c r="F65" s="117"/>
      <c r="G65" s="117"/>
      <c r="H65" s="117"/>
    </row>
  </sheetData>
  <mergeCells count="4">
    <mergeCell ref="B4:B17"/>
    <mergeCell ref="B18:B31"/>
    <mergeCell ref="B32:B45"/>
    <mergeCell ref="C54:H5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9BE0-CCEC-41DD-9795-FCACB48E9548}">
  <sheetPr>
    <tabColor theme="0" tint="-4.9989318521683403E-2"/>
  </sheetPr>
  <dimension ref="A1:D13"/>
  <sheetViews>
    <sheetView showGridLines="0" zoomScale="85" zoomScaleNormal="85" workbookViewId="0"/>
  </sheetViews>
  <sheetFormatPr baseColWidth="10" defaultColWidth="9" defaultRowHeight="13" x14ac:dyDescent="0.15"/>
  <cols>
    <col min="1" max="1" width="9" style="14"/>
    <col min="2" max="2" width="47.6640625" style="14" customWidth="1"/>
    <col min="3" max="3" width="13.6640625" style="14" customWidth="1"/>
    <col min="4" max="4" width="122" style="14" customWidth="1"/>
    <col min="5" max="16384" width="9" style="14"/>
  </cols>
  <sheetData>
    <row r="1" spans="1:4" customFormat="1" ht="14" x14ac:dyDescent="0.15">
      <c r="A1" s="12" t="s">
        <v>583</v>
      </c>
      <c r="B1" s="87"/>
      <c r="C1" s="87"/>
      <c r="D1" s="87"/>
    </row>
    <row r="3" spans="1:4" x14ac:dyDescent="0.15">
      <c r="B3" s="154" t="s">
        <v>584</v>
      </c>
      <c r="C3" s="154" t="s">
        <v>585</v>
      </c>
      <c r="D3" s="154" t="s">
        <v>8</v>
      </c>
    </row>
    <row r="4" spans="1:4" x14ac:dyDescent="0.15">
      <c r="B4" s="160" t="s">
        <v>586</v>
      </c>
      <c r="C4" s="119">
        <v>18</v>
      </c>
      <c r="D4" s="43" t="s">
        <v>587</v>
      </c>
    </row>
    <row r="5" spans="1:4" x14ac:dyDescent="0.15">
      <c r="B5" s="160" t="s">
        <v>588</v>
      </c>
      <c r="C5" s="119">
        <v>8.5300000000000001E-2</v>
      </c>
      <c r="D5" s="43" t="s">
        <v>589</v>
      </c>
    </row>
    <row r="6" spans="1:4" x14ac:dyDescent="0.15">
      <c r="B6" s="160" t="s">
        <v>590</v>
      </c>
      <c r="C6" s="119">
        <v>0</v>
      </c>
      <c r="D6" s="43" t="s">
        <v>591</v>
      </c>
    </row>
    <row r="7" spans="1:4" x14ac:dyDescent="0.15">
      <c r="B7" s="160" t="s">
        <v>592</v>
      </c>
      <c r="C7" s="119">
        <v>0</v>
      </c>
      <c r="D7" s="43" t="s">
        <v>593</v>
      </c>
    </row>
    <row r="8" spans="1:4" x14ac:dyDescent="0.15">
      <c r="B8" s="160" t="s">
        <v>594</v>
      </c>
      <c r="C8" s="119">
        <v>0</v>
      </c>
      <c r="D8" s="43" t="s">
        <v>595</v>
      </c>
    </row>
    <row r="9" spans="1:4" x14ac:dyDescent="0.15">
      <c r="B9" s="160" t="s">
        <v>596</v>
      </c>
      <c r="C9" s="119">
        <v>0</v>
      </c>
      <c r="D9" s="43" t="s">
        <v>597</v>
      </c>
    </row>
    <row r="10" spans="1:4" x14ac:dyDescent="0.15">
      <c r="B10" s="160" t="s">
        <v>598</v>
      </c>
      <c r="C10" s="119">
        <v>17</v>
      </c>
      <c r="D10" s="43" t="s">
        <v>599</v>
      </c>
    </row>
    <row r="11" spans="1:4" x14ac:dyDescent="0.15">
      <c r="B11" s="160" t="s">
        <v>600</v>
      </c>
      <c r="C11" s="119">
        <v>8.183E-2</v>
      </c>
      <c r="D11" s="43" t="s">
        <v>601</v>
      </c>
    </row>
    <row r="12" spans="1:4" x14ac:dyDescent="0.15">
      <c r="B12" s="160" t="s">
        <v>602</v>
      </c>
      <c r="C12" s="119">
        <v>1</v>
      </c>
      <c r="D12" s="43" t="s">
        <v>603</v>
      </c>
    </row>
    <row r="13" spans="1:4" x14ac:dyDescent="0.15">
      <c r="B13" s="160" t="s">
        <v>604</v>
      </c>
      <c r="C13" s="119">
        <v>0.35399999999999998</v>
      </c>
      <c r="D13" s="43" t="s">
        <v>605</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94CD-0790-4DF2-A74F-AD61759EDB2C}">
  <sheetPr>
    <tabColor theme="0" tint="-4.9989318521683403E-2"/>
  </sheetPr>
  <dimension ref="A1:D13"/>
  <sheetViews>
    <sheetView showGridLines="0" zoomScaleNormal="100" workbookViewId="0">
      <selection activeCell="C10" sqref="C10"/>
    </sheetView>
  </sheetViews>
  <sheetFormatPr baseColWidth="10" defaultColWidth="9" defaultRowHeight="13" x14ac:dyDescent="0.15"/>
  <cols>
    <col min="1" max="1" width="9" style="14"/>
    <col min="2" max="2" width="45.5" style="14" customWidth="1"/>
    <col min="3" max="3" width="15.1640625" style="14" customWidth="1"/>
    <col min="4" max="4" width="104.6640625" style="14" customWidth="1"/>
    <col min="5" max="5" width="33.5" style="14" customWidth="1"/>
    <col min="6" max="16384" width="9" style="14"/>
  </cols>
  <sheetData>
    <row r="1" spans="1:4" customFormat="1" ht="14" x14ac:dyDescent="0.15">
      <c r="A1" s="12" t="s">
        <v>606</v>
      </c>
      <c r="B1" s="87"/>
      <c r="C1" s="87"/>
      <c r="D1" s="87"/>
    </row>
    <row r="3" spans="1:4" x14ac:dyDescent="0.15">
      <c r="B3" s="154" t="s">
        <v>607</v>
      </c>
      <c r="C3" s="154" t="s">
        <v>585</v>
      </c>
      <c r="D3" s="154" t="s">
        <v>8</v>
      </c>
    </row>
    <row r="4" spans="1:4" ht="14" x14ac:dyDescent="0.15">
      <c r="B4" s="160" t="s">
        <v>608</v>
      </c>
      <c r="C4" s="173">
        <v>87</v>
      </c>
      <c r="D4" s="159" t="s">
        <v>587</v>
      </c>
    </row>
    <row r="5" spans="1:4" ht="14" x14ac:dyDescent="0.15">
      <c r="B5" s="160" t="s">
        <v>609</v>
      </c>
      <c r="C5" s="120">
        <v>0.41270000000000001</v>
      </c>
      <c r="D5" s="159" t="s">
        <v>589</v>
      </c>
    </row>
    <row r="6" spans="1:4" ht="14" x14ac:dyDescent="0.15">
      <c r="B6" s="160" t="s">
        <v>610</v>
      </c>
      <c r="C6" s="153">
        <v>0</v>
      </c>
      <c r="D6" s="159" t="s">
        <v>591</v>
      </c>
    </row>
    <row r="7" spans="1:4" ht="28" x14ac:dyDescent="0.15">
      <c r="B7" s="160" t="s">
        <v>611</v>
      </c>
      <c r="C7" s="153">
        <v>0</v>
      </c>
      <c r="D7" s="159" t="s">
        <v>593</v>
      </c>
    </row>
    <row r="8" spans="1:4" ht="14" x14ac:dyDescent="0.15">
      <c r="B8" s="160" t="s">
        <v>612</v>
      </c>
      <c r="C8" s="153">
        <v>0</v>
      </c>
      <c r="D8" s="159" t="s">
        <v>595</v>
      </c>
    </row>
    <row r="9" spans="1:4" ht="28" x14ac:dyDescent="0.15">
      <c r="B9" s="160" t="s">
        <v>613</v>
      </c>
      <c r="C9" s="153">
        <v>0</v>
      </c>
      <c r="D9" s="159" t="s">
        <v>597</v>
      </c>
    </row>
    <row r="10" spans="1:4" ht="14" x14ac:dyDescent="0.15">
      <c r="B10" s="160" t="s">
        <v>614</v>
      </c>
      <c r="C10" s="173">
        <v>87</v>
      </c>
      <c r="D10" s="159" t="s">
        <v>599</v>
      </c>
    </row>
    <row r="11" spans="1:4" ht="28" x14ac:dyDescent="0.15">
      <c r="B11" s="160" t="s">
        <v>615</v>
      </c>
      <c r="C11" s="120">
        <v>0.41520000000000001</v>
      </c>
      <c r="D11" s="159" t="s">
        <v>601</v>
      </c>
    </row>
    <row r="12" spans="1:4" ht="14" x14ac:dyDescent="0.15">
      <c r="B12" s="160" t="s">
        <v>616</v>
      </c>
      <c r="C12" s="153">
        <v>0</v>
      </c>
      <c r="D12" s="159" t="s">
        <v>603</v>
      </c>
    </row>
    <row r="13" spans="1:4" ht="28" x14ac:dyDescent="0.15">
      <c r="B13" s="160" t="s">
        <v>617</v>
      </c>
      <c r="C13" s="153">
        <v>0</v>
      </c>
      <c r="D13" s="159" t="s">
        <v>605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F4A95-BD50-4003-8C3F-807E0B9E868F}">
  <sheetPr>
    <tabColor theme="1"/>
  </sheetPr>
  <dimension ref="A2:I8"/>
  <sheetViews>
    <sheetView showGridLines="0" workbookViewId="0">
      <selection activeCell="F37" sqref="F37"/>
    </sheetView>
  </sheetViews>
  <sheetFormatPr baseColWidth="10" defaultColWidth="9" defaultRowHeight="14" x14ac:dyDescent="0.15"/>
  <cols>
    <col min="1" max="16384" width="9" style="72"/>
  </cols>
  <sheetData>
    <row r="2" spans="1:9" ht="6.75" customHeight="1" x14ac:dyDescent="0.15">
      <c r="A2" s="84"/>
      <c r="B2" s="84"/>
      <c r="C2" s="84"/>
      <c r="D2" s="84"/>
      <c r="E2" s="84"/>
      <c r="F2" s="84"/>
      <c r="G2" s="84"/>
      <c r="H2" s="84"/>
      <c r="I2" s="84"/>
    </row>
    <row r="3" spans="1:9" x14ac:dyDescent="0.15">
      <c r="A3" s="87" t="s">
        <v>0</v>
      </c>
      <c r="B3" s="87"/>
      <c r="C3" s="87"/>
      <c r="D3" s="87"/>
      <c r="E3" s="87"/>
      <c r="F3" s="87"/>
      <c r="G3" s="87"/>
      <c r="H3" s="87"/>
      <c r="I3" s="87"/>
    </row>
    <row r="4" spans="1:9" x14ac:dyDescent="0.15">
      <c r="A4" s="85" t="s">
        <v>1</v>
      </c>
      <c r="B4" s="87"/>
      <c r="C4" s="87"/>
      <c r="D4" s="87"/>
      <c r="E4" s="87"/>
      <c r="F4" s="87"/>
      <c r="G4" s="87"/>
      <c r="H4" s="87"/>
      <c r="I4" s="87"/>
    </row>
    <row r="8" spans="1:9" x14ac:dyDescent="0.15">
      <c r="A8" s="87" t="s">
        <v>2</v>
      </c>
      <c r="B8" s="87"/>
      <c r="C8" s="87"/>
      <c r="D8" s="87"/>
      <c r="E8" s="87"/>
      <c r="F8" s="87"/>
      <c r="G8" s="87"/>
      <c r="H8" s="87"/>
      <c r="I8" s="8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386FA-D0A2-4464-8956-7B40B60B42BB}">
  <sheetPr>
    <tabColor theme="0" tint="-4.9989318521683403E-2"/>
  </sheetPr>
  <dimension ref="A1:G29"/>
  <sheetViews>
    <sheetView showGridLines="0" topLeftCell="B26" zoomScale="80" zoomScaleNormal="80" workbookViewId="0">
      <selection activeCell="B29" sqref="B29"/>
    </sheetView>
  </sheetViews>
  <sheetFormatPr baseColWidth="10" defaultColWidth="9" defaultRowHeight="13" x14ac:dyDescent="0.15"/>
  <cols>
    <col min="1" max="1" width="9" style="46"/>
    <col min="2" max="2" width="20.5" style="46" customWidth="1"/>
    <col min="3" max="3" width="44.6640625" style="46" customWidth="1"/>
    <col min="4" max="7" width="39" style="46" customWidth="1"/>
    <col min="8" max="16384" width="9" style="46"/>
  </cols>
  <sheetData>
    <row r="1" spans="1:7" customFormat="1" ht="14" x14ac:dyDescent="0.15">
      <c r="A1" s="12" t="s">
        <v>618</v>
      </c>
      <c r="B1" s="87"/>
      <c r="C1" s="87"/>
      <c r="D1" s="87"/>
      <c r="E1" s="87"/>
      <c r="F1" s="87"/>
      <c r="G1" s="87"/>
    </row>
    <row r="3" spans="1:7" ht="15.75" customHeight="1" x14ac:dyDescent="0.15">
      <c r="B3" s="213" t="s">
        <v>557</v>
      </c>
      <c r="C3" s="213" t="s">
        <v>558</v>
      </c>
      <c r="D3" s="16" t="s">
        <v>619</v>
      </c>
      <c r="E3" s="16"/>
      <c r="F3" s="16"/>
      <c r="G3" s="16"/>
    </row>
    <row r="4" spans="1:7" ht="14" x14ac:dyDescent="0.15">
      <c r="B4" s="213"/>
      <c r="C4" s="213"/>
      <c r="D4" s="156" t="s">
        <v>559</v>
      </c>
      <c r="E4" s="156" t="s">
        <v>560</v>
      </c>
      <c r="F4" s="156" t="s">
        <v>561</v>
      </c>
      <c r="G4" s="156" t="s">
        <v>562</v>
      </c>
    </row>
    <row r="5" spans="1:7" ht="126" x14ac:dyDescent="0.15">
      <c r="B5" s="247" t="s">
        <v>563</v>
      </c>
      <c r="C5" s="159" t="s">
        <v>496</v>
      </c>
      <c r="D5" s="147" t="s">
        <v>565</v>
      </c>
      <c r="E5" s="147" t="s">
        <v>565</v>
      </c>
      <c r="F5" s="147" t="s">
        <v>565</v>
      </c>
      <c r="G5" s="158">
        <v>0</v>
      </c>
    </row>
    <row r="6" spans="1:7" ht="126" x14ac:dyDescent="0.15">
      <c r="B6" s="247"/>
      <c r="C6" s="159" t="s">
        <v>497</v>
      </c>
      <c r="D6" s="147" t="s">
        <v>565</v>
      </c>
      <c r="E6" s="147" t="s">
        <v>565</v>
      </c>
      <c r="F6" s="147" t="s">
        <v>565</v>
      </c>
      <c r="G6" s="158" t="s">
        <v>565</v>
      </c>
    </row>
    <row r="7" spans="1:7" ht="126" x14ac:dyDescent="0.15">
      <c r="B7" s="247"/>
      <c r="C7" s="159" t="s">
        <v>573</v>
      </c>
      <c r="D7" s="147" t="s">
        <v>565</v>
      </c>
      <c r="E7" s="147" t="s">
        <v>565</v>
      </c>
      <c r="F7" s="147" t="s">
        <v>565</v>
      </c>
      <c r="G7" s="158">
        <v>0</v>
      </c>
    </row>
    <row r="8" spans="1:7" ht="126" x14ac:dyDescent="0.15">
      <c r="B8" s="247"/>
      <c r="C8" s="159" t="s">
        <v>575</v>
      </c>
      <c r="D8" s="147" t="s">
        <v>565</v>
      </c>
      <c r="E8" s="147" t="s">
        <v>565</v>
      </c>
      <c r="F8" s="147" t="s">
        <v>565</v>
      </c>
      <c r="G8" s="158" t="s">
        <v>565</v>
      </c>
    </row>
    <row r="9" spans="1:7" ht="126" x14ac:dyDescent="0.15">
      <c r="B9" s="247"/>
      <c r="C9" s="159" t="s">
        <v>576</v>
      </c>
      <c r="D9" s="147" t="s">
        <v>565</v>
      </c>
      <c r="E9" s="147" t="s">
        <v>565</v>
      </c>
      <c r="F9" s="147" t="s">
        <v>565</v>
      </c>
      <c r="G9" s="158" t="s">
        <v>565</v>
      </c>
    </row>
    <row r="10" spans="1:7" ht="126" x14ac:dyDescent="0.15">
      <c r="B10" s="247"/>
      <c r="C10" s="159" t="s">
        <v>577</v>
      </c>
      <c r="D10" s="147" t="s">
        <v>565</v>
      </c>
      <c r="E10" s="147" t="s">
        <v>565</v>
      </c>
      <c r="F10" s="147" t="s">
        <v>565</v>
      </c>
      <c r="G10" s="158" t="s">
        <v>565</v>
      </c>
    </row>
    <row r="11" spans="1:7" ht="126" x14ac:dyDescent="0.15">
      <c r="B11" s="247"/>
      <c r="C11" s="47" t="s">
        <v>620</v>
      </c>
      <c r="D11" s="147" t="s">
        <v>565</v>
      </c>
      <c r="E11" s="147" t="s">
        <v>565</v>
      </c>
      <c r="F11" s="147" t="s">
        <v>565</v>
      </c>
      <c r="G11" s="158" t="s">
        <v>565</v>
      </c>
    </row>
    <row r="12" spans="1:7" ht="126" x14ac:dyDescent="0.15">
      <c r="B12" s="247"/>
      <c r="C12" s="47" t="s">
        <v>621</v>
      </c>
      <c r="D12" s="147" t="s">
        <v>565</v>
      </c>
      <c r="E12" s="147" t="s">
        <v>565</v>
      </c>
      <c r="F12" s="147" t="s">
        <v>565</v>
      </c>
      <c r="G12" s="158" t="s">
        <v>565</v>
      </c>
    </row>
    <row r="13" spans="1:7" ht="126" x14ac:dyDescent="0.15">
      <c r="B13" s="247" t="s">
        <v>578</v>
      </c>
      <c r="C13" s="159" t="s">
        <v>496</v>
      </c>
      <c r="D13" s="147" t="s">
        <v>565</v>
      </c>
      <c r="E13" s="147" t="s">
        <v>565</v>
      </c>
      <c r="F13" s="147" t="s">
        <v>565</v>
      </c>
      <c r="G13" s="158">
        <v>0</v>
      </c>
    </row>
    <row r="14" spans="1:7" ht="126" x14ac:dyDescent="0.15">
      <c r="B14" s="247"/>
      <c r="C14" s="159" t="s">
        <v>497</v>
      </c>
      <c r="D14" s="147" t="s">
        <v>565</v>
      </c>
      <c r="E14" s="147" t="s">
        <v>565</v>
      </c>
      <c r="F14" s="147" t="s">
        <v>565</v>
      </c>
      <c r="G14" s="158" t="s">
        <v>565</v>
      </c>
    </row>
    <row r="15" spans="1:7" ht="126" x14ac:dyDescent="0.15">
      <c r="B15" s="247"/>
      <c r="C15" s="159" t="s">
        <v>573</v>
      </c>
      <c r="D15" s="147" t="s">
        <v>565</v>
      </c>
      <c r="E15" s="147" t="s">
        <v>565</v>
      </c>
      <c r="F15" s="147" t="s">
        <v>565</v>
      </c>
      <c r="G15" s="158">
        <v>0</v>
      </c>
    </row>
    <row r="16" spans="1:7" ht="126" x14ac:dyDescent="0.15">
      <c r="B16" s="247"/>
      <c r="C16" s="159" t="s">
        <v>575</v>
      </c>
      <c r="D16" s="147" t="s">
        <v>565</v>
      </c>
      <c r="E16" s="147" t="s">
        <v>565</v>
      </c>
      <c r="F16" s="147" t="s">
        <v>565</v>
      </c>
      <c r="G16" s="158" t="s">
        <v>565</v>
      </c>
    </row>
    <row r="17" spans="2:7" ht="126" x14ac:dyDescent="0.15">
      <c r="B17" s="247"/>
      <c r="C17" s="159" t="s">
        <v>576</v>
      </c>
      <c r="D17" s="147" t="s">
        <v>565</v>
      </c>
      <c r="E17" s="147" t="s">
        <v>565</v>
      </c>
      <c r="F17" s="147" t="s">
        <v>565</v>
      </c>
      <c r="G17" s="147" t="s">
        <v>565</v>
      </c>
    </row>
    <row r="18" spans="2:7" ht="126" x14ac:dyDescent="0.15">
      <c r="B18" s="247"/>
      <c r="C18" s="159" t="s">
        <v>577</v>
      </c>
      <c r="D18" s="147" t="s">
        <v>565</v>
      </c>
      <c r="E18" s="147" t="s">
        <v>565</v>
      </c>
      <c r="F18" s="147" t="s">
        <v>565</v>
      </c>
      <c r="G18" s="147" t="s">
        <v>565</v>
      </c>
    </row>
    <row r="19" spans="2:7" ht="126" x14ac:dyDescent="0.15">
      <c r="B19" s="247"/>
      <c r="C19" s="47" t="s">
        <v>620</v>
      </c>
      <c r="D19" s="147" t="s">
        <v>565</v>
      </c>
      <c r="E19" s="147" t="s">
        <v>565</v>
      </c>
      <c r="F19" s="147" t="s">
        <v>565</v>
      </c>
      <c r="G19" s="147" t="s">
        <v>565</v>
      </c>
    </row>
    <row r="20" spans="2:7" ht="126" x14ac:dyDescent="0.15">
      <c r="B20" s="247"/>
      <c r="C20" s="47" t="s">
        <v>621</v>
      </c>
      <c r="D20" s="147" t="s">
        <v>565</v>
      </c>
      <c r="E20" s="147" t="s">
        <v>565</v>
      </c>
      <c r="F20" s="147" t="s">
        <v>565</v>
      </c>
      <c r="G20" s="147" t="s">
        <v>565</v>
      </c>
    </row>
    <row r="21" spans="2:7" ht="126" x14ac:dyDescent="0.15">
      <c r="B21" s="247" t="s">
        <v>579</v>
      </c>
      <c r="C21" s="159" t="s">
        <v>496</v>
      </c>
      <c r="D21" s="147" t="s">
        <v>565</v>
      </c>
      <c r="E21" s="147" t="s">
        <v>565</v>
      </c>
      <c r="F21" s="147" t="s">
        <v>565</v>
      </c>
      <c r="G21" s="147" t="s">
        <v>565</v>
      </c>
    </row>
    <row r="22" spans="2:7" ht="126" x14ac:dyDescent="0.15">
      <c r="B22" s="247"/>
      <c r="C22" s="159" t="s">
        <v>497</v>
      </c>
      <c r="D22" s="147" t="s">
        <v>565</v>
      </c>
      <c r="E22" s="147" t="s">
        <v>565</v>
      </c>
      <c r="F22" s="147" t="s">
        <v>565</v>
      </c>
      <c r="G22" s="147" t="s">
        <v>565</v>
      </c>
    </row>
    <row r="23" spans="2:7" ht="126" x14ac:dyDescent="0.15">
      <c r="B23" s="247"/>
      <c r="C23" s="159" t="s">
        <v>573</v>
      </c>
      <c r="D23" s="147" t="s">
        <v>565</v>
      </c>
      <c r="E23" s="147" t="s">
        <v>565</v>
      </c>
      <c r="F23" s="147" t="s">
        <v>565</v>
      </c>
      <c r="G23" s="147" t="s">
        <v>565</v>
      </c>
    </row>
    <row r="24" spans="2:7" ht="126" x14ac:dyDescent="0.15">
      <c r="B24" s="247"/>
      <c r="C24" s="159" t="s">
        <v>575</v>
      </c>
      <c r="D24" s="147" t="s">
        <v>565</v>
      </c>
      <c r="E24" s="147" t="s">
        <v>565</v>
      </c>
      <c r="F24" s="147" t="s">
        <v>565</v>
      </c>
      <c r="G24" s="147" t="s">
        <v>565</v>
      </c>
    </row>
    <row r="25" spans="2:7" ht="126" x14ac:dyDescent="0.15">
      <c r="B25" s="247"/>
      <c r="C25" s="159" t="s">
        <v>576</v>
      </c>
      <c r="D25" s="147" t="s">
        <v>565</v>
      </c>
      <c r="E25" s="147" t="s">
        <v>565</v>
      </c>
      <c r="F25" s="147" t="s">
        <v>565</v>
      </c>
      <c r="G25" s="147" t="s">
        <v>565</v>
      </c>
    </row>
    <row r="26" spans="2:7" ht="126" x14ac:dyDescent="0.15">
      <c r="B26" s="247"/>
      <c r="C26" s="159" t="s">
        <v>577</v>
      </c>
      <c r="D26" s="147" t="s">
        <v>565</v>
      </c>
      <c r="E26" s="147" t="s">
        <v>565</v>
      </c>
      <c r="F26" s="147" t="s">
        <v>565</v>
      </c>
      <c r="G26" s="147" t="s">
        <v>565</v>
      </c>
    </row>
    <row r="27" spans="2:7" ht="126" x14ac:dyDescent="0.15">
      <c r="B27" s="247"/>
      <c r="C27" s="47" t="s">
        <v>620</v>
      </c>
      <c r="D27" s="147" t="s">
        <v>565</v>
      </c>
      <c r="E27" s="147" t="s">
        <v>565</v>
      </c>
      <c r="F27" s="147" t="s">
        <v>565</v>
      </c>
      <c r="G27" s="147" t="s">
        <v>565</v>
      </c>
    </row>
    <row r="28" spans="2:7" ht="126" x14ac:dyDescent="0.15">
      <c r="B28" s="247"/>
      <c r="C28" s="47" t="s">
        <v>621</v>
      </c>
      <c r="D28" s="147" t="s">
        <v>565</v>
      </c>
      <c r="E28" s="147" t="s">
        <v>565</v>
      </c>
      <c r="F28" s="147" t="s">
        <v>565</v>
      </c>
      <c r="G28" s="147" t="s">
        <v>565</v>
      </c>
    </row>
    <row r="29" spans="2:7" x14ac:dyDescent="0.15">
      <c r="B29" s="11" t="s">
        <v>1167</v>
      </c>
    </row>
  </sheetData>
  <mergeCells count="5">
    <mergeCell ref="B3:B4"/>
    <mergeCell ref="C3:C4"/>
    <mergeCell ref="B5:B12"/>
    <mergeCell ref="B13:B20"/>
    <mergeCell ref="B21:B28"/>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167B7-B32A-451E-BEDF-BAD0EB430699}">
  <sheetPr>
    <tabColor theme="0" tint="-4.9989318521683403E-2"/>
  </sheetPr>
  <dimension ref="A1:O28"/>
  <sheetViews>
    <sheetView showGridLines="0" topLeftCell="A27" zoomScale="90" zoomScaleNormal="90" workbookViewId="0">
      <selection activeCell="B28" sqref="B28"/>
    </sheetView>
  </sheetViews>
  <sheetFormatPr baseColWidth="10" defaultColWidth="9" defaultRowHeight="13" x14ac:dyDescent="0.15"/>
  <cols>
    <col min="1" max="1" width="9" style="11"/>
    <col min="2" max="2" width="20.1640625" style="11" customWidth="1"/>
    <col min="3" max="3" width="59.5" style="11" customWidth="1"/>
    <col min="4" max="15" width="17.6640625" style="11" customWidth="1"/>
    <col min="16" max="16384" width="9" style="11"/>
  </cols>
  <sheetData>
    <row r="1" spans="1:15" customFormat="1" ht="14" x14ac:dyDescent="0.15">
      <c r="A1" s="12" t="s">
        <v>622</v>
      </c>
      <c r="B1" s="87"/>
      <c r="C1" s="87"/>
      <c r="D1" s="87"/>
      <c r="E1" s="87"/>
      <c r="F1" s="87"/>
      <c r="G1" s="87"/>
      <c r="H1" s="87"/>
      <c r="I1" s="87"/>
      <c r="J1" s="87"/>
      <c r="K1" s="87"/>
      <c r="L1" s="87"/>
      <c r="M1" s="87"/>
      <c r="N1" s="87"/>
      <c r="O1" s="87"/>
    </row>
    <row r="2" spans="1:15" x14ac:dyDescent="0.15">
      <c r="A2" s="46"/>
    </row>
    <row r="3" spans="1:15" ht="15.75" customHeight="1" x14ac:dyDescent="0.15">
      <c r="B3" s="210" t="s">
        <v>557</v>
      </c>
      <c r="C3" s="210" t="s">
        <v>558</v>
      </c>
      <c r="D3" s="16" t="s">
        <v>559</v>
      </c>
      <c r="E3" s="16"/>
      <c r="F3" s="16"/>
      <c r="G3" s="16" t="s">
        <v>560</v>
      </c>
      <c r="H3" s="16"/>
      <c r="I3" s="16"/>
      <c r="J3" s="16" t="s">
        <v>561</v>
      </c>
      <c r="K3" s="16"/>
      <c r="L3" s="16"/>
      <c r="M3" s="16" t="s">
        <v>562</v>
      </c>
      <c r="N3" s="16"/>
      <c r="O3" s="16"/>
    </row>
    <row r="4" spans="1:15" x14ac:dyDescent="0.15">
      <c r="B4" s="210"/>
      <c r="C4" s="210"/>
      <c r="D4" s="154">
        <v>2020</v>
      </c>
      <c r="E4" s="154">
        <v>2021</v>
      </c>
      <c r="F4" s="154">
        <v>2022</v>
      </c>
      <c r="G4" s="154">
        <v>2020</v>
      </c>
      <c r="H4" s="154">
        <v>2021</v>
      </c>
      <c r="I4" s="154">
        <v>2022</v>
      </c>
      <c r="J4" s="154">
        <v>2020</v>
      </c>
      <c r="K4" s="154">
        <v>2021</v>
      </c>
      <c r="L4" s="154">
        <v>2022</v>
      </c>
      <c r="M4" s="154">
        <v>2020</v>
      </c>
      <c r="N4" s="154">
        <v>2021</v>
      </c>
      <c r="O4" s="154">
        <v>2022</v>
      </c>
    </row>
    <row r="5" spans="1:15" ht="70" x14ac:dyDescent="0.15">
      <c r="B5" s="160" t="s">
        <v>623</v>
      </c>
      <c r="C5" s="160"/>
      <c r="D5" s="147" t="s">
        <v>624</v>
      </c>
      <c r="E5" s="147" t="s">
        <v>624</v>
      </c>
      <c r="F5" s="147" t="s">
        <v>624</v>
      </c>
      <c r="G5" s="147" t="s">
        <v>624</v>
      </c>
      <c r="H5" s="147" t="s">
        <v>624</v>
      </c>
      <c r="I5" s="147" t="s">
        <v>624</v>
      </c>
      <c r="J5" s="147">
        <v>3.5</v>
      </c>
      <c r="K5" s="147">
        <v>12.9</v>
      </c>
      <c r="L5" s="147">
        <v>12.9</v>
      </c>
      <c r="M5" s="147">
        <v>0</v>
      </c>
      <c r="N5" s="147">
        <v>2.8</v>
      </c>
      <c r="O5" s="153">
        <v>0</v>
      </c>
    </row>
    <row r="6" spans="1:15" ht="70" x14ac:dyDescent="0.15">
      <c r="B6" s="160" t="s">
        <v>625</v>
      </c>
      <c r="C6" s="160"/>
      <c r="D6" s="147" t="s">
        <v>624</v>
      </c>
      <c r="E6" s="147" t="s">
        <v>624</v>
      </c>
      <c r="F6" s="147" t="s">
        <v>624</v>
      </c>
      <c r="G6" s="147" t="s">
        <v>624</v>
      </c>
      <c r="H6" s="147" t="s">
        <v>624</v>
      </c>
      <c r="I6" s="147" t="s">
        <v>624</v>
      </c>
      <c r="J6" s="153">
        <v>1</v>
      </c>
      <c r="K6" s="153">
        <v>0</v>
      </c>
      <c r="L6" s="153">
        <v>0</v>
      </c>
      <c r="M6" s="153">
        <v>0</v>
      </c>
      <c r="N6" s="153">
        <v>0</v>
      </c>
      <c r="O6" s="153">
        <v>0</v>
      </c>
    </row>
    <row r="7" spans="1:15" ht="98.25" customHeight="1" x14ac:dyDescent="0.15">
      <c r="B7" s="249" t="s">
        <v>563</v>
      </c>
      <c r="C7" s="160" t="s">
        <v>626</v>
      </c>
      <c r="D7" s="147" t="s">
        <v>565</v>
      </c>
      <c r="E7" s="147" t="s">
        <v>565</v>
      </c>
      <c r="F7" s="147" t="s">
        <v>565</v>
      </c>
      <c r="G7" s="147" t="s">
        <v>565</v>
      </c>
      <c r="H7" s="147" t="s">
        <v>565</v>
      </c>
      <c r="I7" s="147" t="s">
        <v>565</v>
      </c>
      <c r="J7" s="147" t="s">
        <v>565</v>
      </c>
      <c r="K7" s="147" t="s">
        <v>565</v>
      </c>
      <c r="L7" s="147" t="s">
        <v>565</v>
      </c>
      <c r="M7" s="147" t="s">
        <v>565</v>
      </c>
      <c r="N7" s="147" t="s">
        <v>565</v>
      </c>
      <c r="O7" s="147" t="s">
        <v>565</v>
      </c>
    </row>
    <row r="8" spans="1:15" ht="98.25" customHeight="1" x14ac:dyDescent="0.15">
      <c r="B8" s="249"/>
      <c r="C8" s="160" t="s">
        <v>627</v>
      </c>
      <c r="D8" s="147" t="s">
        <v>565</v>
      </c>
      <c r="E8" s="147" t="s">
        <v>565</v>
      </c>
      <c r="F8" s="147" t="s">
        <v>565</v>
      </c>
      <c r="G8" s="147" t="s">
        <v>565</v>
      </c>
      <c r="H8" s="147" t="s">
        <v>565</v>
      </c>
      <c r="I8" s="147" t="s">
        <v>565</v>
      </c>
      <c r="J8" s="147" t="s">
        <v>565</v>
      </c>
      <c r="K8" s="147" t="s">
        <v>565</v>
      </c>
      <c r="L8" s="147" t="s">
        <v>565</v>
      </c>
      <c r="M8" s="147" t="s">
        <v>565</v>
      </c>
      <c r="N8" s="147" t="s">
        <v>565</v>
      </c>
      <c r="O8" s="147" t="s">
        <v>565</v>
      </c>
    </row>
    <row r="9" spans="1:15" ht="98.25" customHeight="1" x14ac:dyDescent="0.15">
      <c r="B9" s="249"/>
      <c r="C9" s="160" t="s">
        <v>628</v>
      </c>
      <c r="D9" s="147" t="s">
        <v>565</v>
      </c>
      <c r="E9" s="147" t="s">
        <v>565</v>
      </c>
      <c r="F9" s="147" t="s">
        <v>565</v>
      </c>
      <c r="G9" s="147" t="s">
        <v>565</v>
      </c>
      <c r="H9" s="147" t="s">
        <v>565</v>
      </c>
      <c r="I9" s="147" t="s">
        <v>565</v>
      </c>
      <c r="J9" s="147" t="s">
        <v>565</v>
      </c>
      <c r="K9" s="147" t="s">
        <v>565</v>
      </c>
      <c r="L9" s="147" t="s">
        <v>565</v>
      </c>
      <c r="M9" s="147" t="s">
        <v>565</v>
      </c>
      <c r="N9" s="147" t="s">
        <v>565</v>
      </c>
      <c r="O9" s="147" t="s">
        <v>565</v>
      </c>
    </row>
    <row r="10" spans="1:15" ht="98.25" customHeight="1" x14ac:dyDescent="0.15">
      <c r="B10" s="249"/>
      <c r="C10" s="160" t="s">
        <v>629</v>
      </c>
      <c r="D10" s="147" t="s">
        <v>565</v>
      </c>
      <c r="E10" s="147" t="s">
        <v>565</v>
      </c>
      <c r="F10" s="147" t="s">
        <v>565</v>
      </c>
      <c r="G10" s="147" t="s">
        <v>565</v>
      </c>
      <c r="H10" s="147" t="s">
        <v>565</v>
      </c>
      <c r="I10" s="147" t="s">
        <v>565</v>
      </c>
      <c r="J10" s="147" t="s">
        <v>565</v>
      </c>
      <c r="K10" s="147" t="s">
        <v>565</v>
      </c>
      <c r="L10" s="147" t="s">
        <v>565</v>
      </c>
      <c r="M10" s="147" t="s">
        <v>565</v>
      </c>
      <c r="N10" s="147" t="s">
        <v>565</v>
      </c>
      <c r="O10" s="147" t="s">
        <v>565</v>
      </c>
    </row>
    <row r="11" spans="1:15" ht="98.25" customHeight="1" x14ac:dyDescent="0.15">
      <c r="B11" s="249"/>
      <c r="C11" s="160" t="s">
        <v>627</v>
      </c>
      <c r="D11" s="147" t="s">
        <v>565</v>
      </c>
      <c r="E11" s="147" t="s">
        <v>565</v>
      </c>
      <c r="F11" s="147" t="s">
        <v>565</v>
      </c>
      <c r="G11" s="147" t="s">
        <v>565</v>
      </c>
      <c r="H11" s="147" t="s">
        <v>565</v>
      </c>
      <c r="I11" s="147" t="s">
        <v>565</v>
      </c>
      <c r="J11" s="147" t="s">
        <v>565</v>
      </c>
      <c r="K11" s="147" t="s">
        <v>565</v>
      </c>
      <c r="L11" s="147" t="s">
        <v>565</v>
      </c>
      <c r="M11" s="147" t="s">
        <v>565</v>
      </c>
      <c r="N11" s="147" t="s">
        <v>565</v>
      </c>
      <c r="O11" s="147" t="s">
        <v>565</v>
      </c>
    </row>
    <row r="12" spans="1:15" ht="98.25" customHeight="1" x14ac:dyDescent="0.15">
      <c r="B12" s="249"/>
      <c r="C12" s="160" t="s">
        <v>630</v>
      </c>
      <c r="D12" s="147" t="s">
        <v>565</v>
      </c>
      <c r="E12" s="147" t="s">
        <v>565</v>
      </c>
      <c r="F12" s="147" t="s">
        <v>565</v>
      </c>
      <c r="G12" s="147" t="s">
        <v>565</v>
      </c>
      <c r="H12" s="147" t="s">
        <v>565</v>
      </c>
      <c r="I12" s="147" t="s">
        <v>565</v>
      </c>
      <c r="J12" s="147" t="s">
        <v>565</v>
      </c>
      <c r="K12" s="147" t="s">
        <v>565</v>
      </c>
      <c r="L12" s="147" t="s">
        <v>565</v>
      </c>
      <c r="M12" s="147" t="s">
        <v>565</v>
      </c>
      <c r="N12" s="147" t="s">
        <v>565</v>
      </c>
      <c r="O12" s="147" t="s">
        <v>565</v>
      </c>
    </row>
    <row r="13" spans="1:15" ht="98.25" customHeight="1" x14ac:dyDescent="0.15">
      <c r="B13" s="249"/>
      <c r="C13" s="160" t="s">
        <v>631</v>
      </c>
      <c r="D13" s="147" t="s">
        <v>565</v>
      </c>
      <c r="E13" s="147" t="s">
        <v>565</v>
      </c>
      <c r="F13" s="147" t="s">
        <v>565</v>
      </c>
      <c r="G13" s="147" t="s">
        <v>565</v>
      </c>
      <c r="H13" s="147" t="s">
        <v>565</v>
      </c>
      <c r="I13" s="147" t="s">
        <v>565</v>
      </c>
      <c r="J13" s="147" t="s">
        <v>565</v>
      </c>
      <c r="K13" s="147" t="s">
        <v>565</v>
      </c>
      <c r="L13" s="147" t="s">
        <v>565</v>
      </c>
      <c r="M13" s="147" t="s">
        <v>565</v>
      </c>
      <c r="N13" s="147" t="s">
        <v>565</v>
      </c>
      <c r="O13" s="147" t="s">
        <v>565</v>
      </c>
    </row>
    <row r="14" spans="1:15" ht="122.25" customHeight="1" x14ac:dyDescent="0.15">
      <c r="B14" s="249" t="s">
        <v>578</v>
      </c>
      <c r="C14" s="160" t="s">
        <v>632</v>
      </c>
      <c r="D14" s="147" t="s">
        <v>565</v>
      </c>
      <c r="E14" s="147" t="s">
        <v>565</v>
      </c>
      <c r="F14" s="147" t="s">
        <v>565</v>
      </c>
      <c r="G14" s="147" t="s">
        <v>565</v>
      </c>
      <c r="H14" s="147" t="s">
        <v>565</v>
      </c>
      <c r="I14" s="147" t="s">
        <v>565</v>
      </c>
      <c r="J14" s="147" t="s">
        <v>565</v>
      </c>
      <c r="K14" s="147" t="s">
        <v>565</v>
      </c>
      <c r="L14" s="147" t="s">
        <v>565</v>
      </c>
      <c r="M14" s="147" t="s">
        <v>565</v>
      </c>
      <c r="N14" s="147" t="s">
        <v>565</v>
      </c>
      <c r="O14" s="147" t="s">
        <v>565</v>
      </c>
    </row>
    <row r="15" spans="1:15" ht="306" x14ac:dyDescent="0.15">
      <c r="B15" s="249"/>
      <c r="C15" s="160" t="s">
        <v>627</v>
      </c>
      <c r="D15" s="147" t="s">
        <v>565</v>
      </c>
      <c r="E15" s="147" t="s">
        <v>565</v>
      </c>
      <c r="F15" s="147" t="s">
        <v>565</v>
      </c>
      <c r="G15" s="147" t="s">
        <v>565</v>
      </c>
      <c r="H15" s="147" t="s">
        <v>565</v>
      </c>
      <c r="I15" s="147" t="s">
        <v>565</v>
      </c>
      <c r="J15" s="147" t="s">
        <v>565</v>
      </c>
      <c r="K15" s="147" t="s">
        <v>565</v>
      </c>
      <c r="L15" s="147" t="s">
        <v>565</v>
      </c>
      <c r="M15" s="147" t="s">
        <v>565</v>
      </c>
      <c r="N15" s="147" t="s">
        <v>565</v>
      </c>
      <c r="O15" s="147" t="s">
        <v>565</v>
      </c>
    </row>
    <row r="16" spans="1:15" ht="93" customHeight="1" x14ac:dyDescent="0.15">
      <c r="B16" s="249"/>
      <c r="C16" s="160" t="s">
        <v>628</v>
      </c>
      <c r="D16" s="147" t="s">
        <v>565</v>
      </c>
      <c r="E16" s="147" t="s">
        <v>565</v>
      </c>
      <c r="F16" s="147" t="s">
        <v>565</v>
      </c>
      <c r="G16" s="147" t="s">
        <v>565</v>
      </c>
      <c r="H16" s="147" t="s">
        <v>565</v>
      </c>
      <c r="I16" s="147" t="s">
        <v>565</v>
      </c>
      <c r="J16" s="147" t="s">
        <v>565</v>
      </c>
      <c r="K16" s="147" t="s">
        <v>565</v>
      </c>
      <c r="L16" s="147" t="s">
        <v>565</v>
      </c>
      <c r="M16" s="147" t="s">
        <v>565</v>
      </c>
      <c r="N16" s="147" t="s">
        <v>565</v>
      </c>
      <c r="O16" s="147" t="s">
        <v>565</v>
      </c>
    </row>
    <row r="17" spans="2:15" ht="97.5" customHeight="1" x14ac:dyDescent="0.15">
      <c r="B17" s="249"/>
      <c r="C17" s="160" t="s">
        <v>629</v>
      </c>
      <c r="D17" s="147" t="s">
        <v>565</v>
      </c>
      <c r="E17" s="147" t="s">
        <v>565</v>
      </c>
      <c r="F17" s="147" t="s">
        <v>565</v>
      </c>
      <c r="G17" s="147" t="s">
        <v>565</v>
      </c>
      <c r="H17" s="147" t="s">
        <v>565</v>
      </c>
      <c r="I17" s="147" t="s">
        <v>565</v>
      </c>
      <c r="J17" s="147" t="s">
        <v>565</v>
      </c>
      <c r="K17" s="147" t="s">
        <v>565</v>
      </c>
      <c r="L17" s="147" t="s">
        <v>565</v>
      </c>
      <c r="M17" s="147" t="s">
        <v>565</v>
      </c>
      <c r="N17" s="147" t="s">
        <v>565</v>
      </c>
      <c r="O17" s="147" t="s">
        <v>565</v>
      </c>
    </row>
    <row r="18" spans="2:15" ht="306" x14ac:dyDescent="0.15">
      <c r="B18" s="249"/>
      <c r="C18" s="160" t="s">
        <v>627</v>
      </c>
      <c r="D18" s="147" t="s">
        <v>565</v>
      </c>
      <c r="E18" s="147" t="s">
        <v>565</v>
      </c>
      <c r="F18" s="147" t="s">
        <v>565</v>
      </c>
      <c r="G18" s="147" t="s">
        <v>565</v>
      </c>
      <c r="H18" s="147" t="s">
        <v>565</v>
      </c>
      <c r="I18" s="147" t="s">
        <v>565</v>
      </c>
      <c r="J18" s="147" t="s">
        <v>565</v>
      </c>
      <c r="K18" s="147" t="s">
        <v>565</v>
      </c>
      <c r="L18" s="147" t="s">
        <v>565</v>
      </c>
      <c r="M18" s="147" t="s">
        <v>565</v>
      </c>
      <c r="N18" s="147" t="s">
        <v>565</v>
      </c>
      <c r="O18" s="147" t="s">
        <v>565</v>
      </c>
    </row>
    <row r="19" spans="2:15" ht="87" customHeight="1" x14ac:dyDescent="0.15">
      <c r="B19" s="249"/>
      <c r="C19" s="160" t="s">
        <v>630</v>
      </c>
      <c r="D19" s="147" t="s">
        <v>565</v>
      </c>
      <c r="E19" s="147" t="s">
        <v>565</v>
      </c>
      <c r="F19" s="147" t="s">
        <v>565</v>
      </c>
      <c r="G19" s="147" t="s">
        <v>565</v>
      </c>
      <c r="H19" s="147" t="s">
        <v>565</v>
      </c>
      <c r="I19" s="147" t="s">
        <v>565</v>
      </c>
      <c r="J19" s="147" t="s">
        <v>565</v>
      </c>
      <c r="K19" s="147" t="s">
        <v>565</v>
      </c>
      <c r="L19" s="147" t="s">
        <v>565</v>
      </c>
      <c r="M19" s="147" t="s">
        <v>565</v>
      </c>
      <c r="N19" s="147" t="s">
        <v>565</v>
      </c>
      <c r="O19" s="147" t="s">
        <v>565</v>
      </c>
    </row>
    <row r="20" spans="2:15" ht="82.5" customHeight="1" x14ac:dyDescent="0.15">
      <c r="B20" s="249"/>
      <c r="C20" s="160" t="s">
        <v>631</v>
      </c>
      <c r="D20" s="147" t="s">
        <v>565</v>
      </c>
      <c r="E20" s="147" t="s">
        <v>565</v>
      </c>
      <c r="F20" s="147" t="s">
        <v>565</v>
      </c>
      <c r="G20" s="147" t="s">
        <v>565</v>
      </c>
      <c r="H20" s="147" t="s">
        <v>565</v>
      </c>
      <c r="I20" s="147" t="s">
        <v>565</v>
      </c>
      <c r="J20" s="147" t="s">
        <v>565</v>
      </c>
      <c r="K20" s="147" t="s">
        <v>565</v>
      </c>
      <c r="L20" s="147" t="s">
        <v>565</v>
      </c>
      <c r="M20" s="147" t="s">
        <v>565</v>
      </c>
      <c r="N20" s="147" t="s">
        <v>565</v>
      </c>
      <c r="O20" s="147" t="s">
        <v>565</v>
      </c>
    </row>
    <row r="21" spans="2:15" ht="306" x14ac:dyDescent="0.15">
      <c r="B21" s="249" t="s">
        <v>579</v>
      </c>
      <c r="C21" s="160" t="s">
        <v>632</v>
      </c>
      <c r="D21" s="147" t="s">
        <v>565</v>
      </c>
      <c r="E21" s="147" t="s">
        <v>565</v>
      </c>
      <c r="F21" s="147" t="s">
        <v>565</v>
      </c>
      <c r="G21" s="147" t="s">
        <v>565</v>
      </c>
      <c r="H21" s="147" t="s">
        <v>565</v>
      </c>
      <c r="I21" s="147" t="s">
        <v>565</v>
      </c>
      <c r="J21" s="147" t="s">
        <v>565</v>
      </c>
      <c r="K21" s="147" t="s">
        <v>565</v>
      </c>
      <c r="L21" s="147" t="s">
        <v>565</v>
      </c>
      <c r="M21" s="147" t="s">
        <v>565</v>
      </c>
      <c r="N21" s="147" t="s">
        <v>565</v>
      </c>
      <c r="O21" s="147" t="s">
        <v>565</v>
      </c>
    </row>
    <row r="22" spans="2:15" ht="306" x14ac:dyDescent="0.15">
      <c r="B22" s="249"/>
      <c r="C22" s="160" t="s">
        <v>627</v>
      </c>
      <c r="D22" s="147" t="s">
        <v>565</v>
      </c>
      <c r="E22" s="147" t="s">
        <v>565</v>
      </c>
      <c r="F22" s="147" t="s">
        <v>565</v>
      </c>
      <c r="G22" s="147" t="s">
        <v>565</v>
      </c>
      <c r="H22" s="147" t="s">
        <v>565</v>
      </c>
      <c r="I22" s="147" t="s">
        <v>565</v>
      </c>
      <c r="J22" s="147" t="s">
        <v>565</v>
      </c>
      <c r="K22" s="147" t="s">
        <v>565</v>
      </c>
      <c r="L22" s="147" t="s">
        <v>565</v>
      </c>
      <c r="M22" s="147" t="s">
        <v>565</v>
      </c>
      <c r="N22" s="147" t="s">
        <v>565</v>
      </c>
      <c r="O22" s="147" t="s">
        <v>565</v>
      </c>
    </row>
    <row r="23" spans="2:15" ht="306" x14ac:dyDescent="0.15">
      <c r="B23" s="249"/>
      <c r="C23" s="160" t="s">
        <v>628</v>
      </c>
      <c r="D23" s="147" t="s">
        <v>565</v>
      </c>
      <c r="E23" s="147" t="s">
        <v>565</v>
      </c>
      <c r="F23" s="147" t="s">
        <v>565</v>
      </c>
      <c r="G23" s="147" t="s">
        <v>565</v>
      </c>
      <c r="H23" s="147" t="s">
        <v>565</v>
      </c>
      <c r="I23" s="147" t="s">
        <v>565</v>
      </c>
      <c r="J23" s="147" t="s">
        <v>565</v>
      </c>
      <c r="K23" s="147" t="s">
        <v>565</v>
      </c>
      <c r="L23" s="147" t="s">
        <v>565</v>
      </c>
      <c r="M23" s="147" t="s">
        <v>565</v>
      </c>
      <c r="N23" s="147" t="s">
        <v>565</v>
      </c>
      <c r="O23" s="147" t="s">
        <v>565</v>
      </c>
    </row>
    <row r="24" spans="2:15" ht="306" x14ac:dyDescent="0.15">
      <c r="B24" s="249"/>
      <c r="C24" s="160" t="s">
        <v>629</v>
      </c>
      <c r="D24" s="147" t="s">
        <v>565</v>
      </c>
      <c r="E24" s="147" t="s">
        <v>565</v>
      </c>
      <c r="F24" s="147" t="s">
        <v>565</v>
      </c>
      <c r="G24" s="147" t="s">
        <v>565</v>
      </c>
      <c r="H24" s="147" t="s">
        <v>565</v>
      </c>
      <c r="I24" s="147" t="s">
        <v>565</v>
      </c>
      <c r="J24" s="147" t="s">
        <v>565</v>
      </c>
      <c r="K24" s="147" t="s">
        <v>565</v>
      </c>
      <c r="L24" s="147" t="s">
        <v>565</v>
      </c>
      <c r="M24" s="147" t="s">
        <v>565</v>
      </c>
      <c r="N24" s="147" t="s">
        <v>565</v>
      </c>
      <c r="O24" s="147" t="s">
        <v>565</v>
      </c>
    </row>
    <row r="25" spans="2:15" ht="306" x14ac:dyDescent="0.15">
      <c r="B25" s="249"/>
      <c r="C25" s="160" t="s">
        <v>627</v>
      </c>
      <c r="D25" s="147" t="s">
        <v>565</v>
      </c>
      <c r="E25" s="147" t="s">
        <v>565</v>
      </c>
      <c r="F25" s="147" t="s">
        <v>565</v>
      </c>
      <c r="G25" s="147" t="s">
        <v>565</v>
      </c>
      <c r="H25" s="147" t="s">
        <v>565</v>
      </c>
      <c r="I25" s="147" t="s">
        <v>565</v>
      </c>
      <c r="J25" s="147" t="s">
        <v>565</v>
      </c>
      <c r="K25" s="147" t="s">
        <v>565</v>
      </c>
      <c r="L25" s="147" t="s">
        <v>565</v>
      </c>
      <c r="M25" s="147" t="s">
        <v>565</v>
      </c>
      <c r="N25" s="147" t="s">
        <v>565</v>
      </c>
      <c r="O25" s="147" t="s">
        <v>565</v>
      </c>
    </row>
    <row r="26" spans="2:15" ht="306" x14ac:dyDescent="0.15">
      <c r="B26" s="249"/>
      <c r="C26" s="160" t="s">
        <v>630</v>
      </c>
      <c r="D26" s="147" t="s">
        <v>565</v>
      </c>
      <c r="E26" s="147" t="s">
        <v>565</v>
      </c>
      <c r="F26" s="147" t="s">
        <v>565</v>
      </c>
      <c r="G26" s="147" t="s">
        <v>565</v>
      </c>
      <c r="H26" s="147" t="s">
        <v>565</v>
      </c>
      <c r="I26" s="147" t="s">
        <v>565</v>
      </c>
      <c r="J26" s="147" t="s">
        <v>565</v>
      </c>
      <c r="K26" s="147" t="s">
        <v>565</v>
      </c>
      <c r="L26" s="147" t="s">
        <v>565</v>
      </c>
      <c r="M26" s="147" t="s">
        <v>565</v>
      </c>
      <c r="N26" s="147" t="s">
        <v>565</v>
      </c>
      <c r="O26" s="147" t="s">
        <v>565</v>
      </c>
    </row>
    <row r="27" spans="2:15" ht="306" x14ac:dyDescent="0.15">
      <c r="B27" s="249"/>
      <c r="C27" s="160" t="s">
        <v>631</v>
      </c>
      <c r="D27" s="147" t="s">
        <v>565</v>
      </c>
      <c r="E27" s="147" t="s">
        <v>565</v>
      </c>
      <c r="F27" s="147" t="s">
        <v>565</v>
      </c>
      <c r="G27" s="147" t="s">
        <v>565</v>
      </c>
      <c r="H27" s="147" t="s">
        <v>565</v>
      </c>
      <c r="I27" s="147" t="s">
        <v>565</v>
      </c>
      <c r="J27" s="147" t="s">
        <v>565</v>
      </c>
      <c r="K27" s="147" t="s">
        <v>565</v>
      </c>
      <c r="L27" s="147" t="s">
        <v>565</v>
      </c>
      <c r="M27" s="147" t="s">
        <v>565</v>
      </c>
      <c r="N27" s="147" t="s">
        <v>565</v>
      </c>
      <c r="O27" s="147" t="s">
        <v>565</v>
      </c>
    </row>
    <row r="28" spans="2:15" x14ac:dyDescent="0.15">
      <c r="B28" s="11" t="s">
        <v>1168</v>
      </c>
    </row>
  </sheetData>
  <mergeCells count="5">
    <mergeCell ref="B3:B4"/>
    <mergeCell ref="C3:C4"/>
    <mergeCell ref="B7:B13"/>
    <mergeCell ref="B14:B20"/>
    <mergeCell ref="B21:B27"/>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58BD-5C56-43ED-9208-E433B37CCA12}">
  <sheetPr>
    <tabColor theme="0" tint="-4.9989318521683403E-2"/>
  </sheetPr>
  <dimension ref="A1:J20"/>
  <sheetViews>
    <sheetView showGridLines="0" topLeftCell="A7" zoomScale="85" zoomScaleNormal="85" workbookViewId="0"/>
  </sheetViews>
  <sheetFormatPr baseColWidth="10" defaultColWidth="9" defaultRowHeight="13" x14ac:dyDescent="0.15"/>
  <cols>
    <col min="1" max="1" width="9" style="11"/>
    <col min="2" max="2" width="32.5" style="11" customWidth="1"/>
    <col min="3" max="3" width="33.33203125" style="11" customWidth="1"/>
    <col min="4" max="4" width="42.83203125" style="11" customWidth="1"/>
    <col min="5" max="5" width="40.83203125" style="11" customWidth="1"/>
    <col min="6" max="10" width="15.6640625" style="11" customWidth="1"/>
    <col min="11" max="16384" width="9" style="11"/>
  </cols>
  <sheetData>
    <row r="1" spans="1:10" customFormat="1" ht="14" x14ac:dyDescent="0.15">
      <c r="A1" s="12" t="s">
        <v>633</v>
      </c>
      <c r="B1" s="87"/>
      <c r="C1" s="87"/>
      <c r="D1" s="87"/>
      <c r="E1" s="87"/>
      <c r="F1" s="87"/>
      <c r="G1" s="87"/>
      <c r="H1" s="87"/>
      <c r="I1" s="87"/>
      <c r="J1" s="87"/>
    </row>
    <row r="3" spans="1:10" x14ac:dyDescent="0.15">
      <c r="B3" s="213" t="s">
        <v>634</v>
      </c>
      <c r="C3" s="213"/>
      <c r="D3" s="213" t="s">
        <v>635</v>
      </c>
      <c r="E3" s="213" t="s">
        <v>636</v>
      </c>
      <c r="F3" s="16" t="s">
        <v>637</v>
      </c>
      <c r="G3" s="16"/>
      <c r="H3" s="16"/>
      <c r="I3" s="16"/>
      <c r="J3" s="16"/>
    </row>
    <row r="4" spans="1:10" ht="14" x14ac:dyDescent="0.15">
      <c r="B4" s="213"/>
      <c r="C4" s="213"/>
      <c r="D4" s="251"/>
      <c r="E4" s="251"/>
      <c r="F4" s="162" t="s">
        <v>291</v>
      </c>
      <c r="G4" s="162" t="s">
        <v>559</v>
      </c>
      <c r="H4" s="162" t="s">
        <v>560</v>
      </c>
      <c r="I4" s="162" t="s">
        <v>561</v>
      </c>
      <c r="J4" s="162" t="s">
        <v>562</v>
      </c>
    </row>
    <row r="5" spans="1:10" ht="56" x14ac:dyDescent="0.15">
      <c r="B5" s="247" t="s">
        <v>522</v>
      </c>
      <c r="C5" s="161" t="s">
        <v>523</v>
      </c>
      <c r="D5" s="147">
        <v>13</v>
      </c>
      <c r="E5" s="41">
        <v>0</v>
      </c>
      <c r="F5" s="147">
        <v>0</v>
      </c>
      <c r="G5" s="147" t="s">
        <v>638</v>
      </c>
      <c r="H5" s="147" t="s">
        <v>638</v>
      </c>
      <c r="I5" s="147">
        <v>0</v>
      </c>
      <c r="J5" s="147">
        <v>0</v>
      </c>
    </row>
    <row r="6" spans="1:10" ht="56" x14ac:dyDescent="0.15">
      <c r="B6" s="247"/>
      <c r="C6" s="161" t="s">
        <v>525</v>
      </c>
      <c r="D6" s="147">
        <v>0.6</v>
      </c>
      <c r="E6" s="41">
        <v>0</v>
      </c>
      <c r="F6" s="147">
        <v>0</v>
      </c>
      <c r="G6" s="147" t="s">
        <v>638</v>
      </c>
      <c r="H6" s="147" t="s">
        <v>638</v>
      </c>
      <c r="I6" s="147">
        <v>0</v>
      </c>
      <c r="J6" s="147">
        <v>0</v>
      </c>
    </row>
    <row r="7" spans="1:10" ht="56" x14ac:dyDescent="0.15">
      <c r="B7" s="247"/>
      <c r="C7" s="161" t="s">
        <v>526</v>
      </c>
      <c r="D7" s="147">
        <v>0.2</v>
      </c>
      <c r="E7" s="41">
        <v>0</v>
      </c>
      <c r="F7" s="147">
        <v>0</v>
      </c>
      <c r="G7" s="147" t="s">
        <v>638</v>
      </c>
      <c r="H7" s="147" t="s">
        <v>638</v>
      </c>
      <c r="I7" s="147">
        <v>0</v>
      </c>
      <c r="J7" s="147">
        <v>0</v>
      </c>
    </row>
    <row r="8" spans="1:10" ht="56" x14ac:dyDescent="0.15">
      <c r="B8" s="247"/>
      <c r="C8" s="161" t="s">
        <v>639</v>
      </c>
      <c r="D8" s="147">
        <v>12.2</v>
      </c>
      <c r="E8" s="41">
        <v>0</v>
      </c>
      <c r="F8" s="147">
        <v>0</v>
      </c>
      <c r="G8" s="147" t="s">
        <v>638</v>
      </c>
      <c r="H8" s="147" t="s">
        <v>638</v>
      </c>
      <c r="I8" s="147">
        <v>0</v>
      </c>
      <c r="J8" s="147">
        <v>0</v>
      </c>
    </row>
    <row r="9" spans="1:10" ht="56" x14ac:dyDescent="0.15">
      <c r="B9" s="247"/>
      <c r="C9" s="161" t="s">
        <v>528</v>
      </c>
      <c r="D9" s="147">
        <v>0</v>
      </c>
      <c r="E9" s="41">
        <v>0</v>
      </c>
      <c r="F9" s="147">
        <v>0</v>
      </c>
      <c r="G9" s="147" t="s">
        <v>638</v>
      </c>
      <c r="H9" s="147" t="s">
        <v>638</v>
      </c>
      <c r="I9" s="147">
        <v>0</v>
      </c>
      <c r="J9" s="147">
        <v>0</v>
      </c>
    </row>
    <row r="10" spans="1:10" ht="56" x14ac:dyDescent="0.15">
      <c r="B10" s="247" t="s">
        <v>529</v>
      </c>
      <c r="C10" s="161" t="s">
        <v>530</v>
      </c>
      <c r="D10" s="147">
        <v>32.200000000000003</v>
      </c>
      <c r="E10" s="41">
        <v>0</v>
      </c>
      <c r="F10" s="147">
        <v>0</v>
      </c>
      <c r="G10" s="147" t="s">
        <v>638</v>
      </c>
      <c r="H10" s="147" t="s">
        <v>638</v>
      </c>
      <c r="I10" s="147">
        <v>0</v>
      </c>
      <c r="J10" s="147">
        <v>0</v>
      </c>
    </row>
    <row r="11" spans="1:10" ht="56" x14ac:dyDescent="0.15">
      <c r="B11" s="247"/>
      <c r="C11" s="161" t="s">
        <v>531</v>
      </c>
      <c r="D11" s="147">
        <v>0</v>
      </c>
      <c r="E11" s="41">
        <v>0</v>
      </c>
      <c r="F11" s="147">
        <v>0</v>
      </c>
      <c r="G11" s="147" t="s">
        <v>638</v>
      </c>
      <c r="H11" s="147" t="s">
        <v>638</v>
      </c>
      <c r="I11" s="147">
        <v>0</v>
      </c>
      <c r="J11" s="147">
        <v>0</v>
      </c>
    </row>
    <row r="12" spans="1:10" ht="56" x14ac:dyDescent="0.15">
      <c r="B12" s="247"/>
      <c r="C12" s="161" t="s">
        <v>532</v>
      </c>
      <c r="D12" s="147">
        <v>1.2</v>
      </c>
      <c r="E12" s="41">
        <v>0</v>
      </c>
      <c r="F12" s="147">
        <v>0</v>
      </c>
      <c r="G12" s="147" t="s">
        <v>638</v>
      </c>
      <c r="H12" s="147" t="s">
        <v>638</v>
      </c>
      <c r="I12" s="147">
        <v>0</v>
      </c>
      <c r="J12" s="147">
        <v>0</v>
      </c>
    </row>
    <row r="13" spans="1:10" ht="56" x14ac:dyDescent="0.15">
      <c r="B13" s="247"/>
      <c r="C13" s="161" t="s">
        <v>533</v>
      </c>
      <c r="D13" s="147">
        <v>1.2</v>
      </c>
      <c r="E13" s="41">
        <v>0</v>
      </c>
      <c r="F13" s="147">
        <v>0</v>
      </c>
      <c r="G13" s="147" t="s">
        <v>638</v>
      </c>
      <c r="H13" s="147" t="s">
        <v>638</v>
      </c>
      <c r="I13" s="147">
        <v>0</v>
      </c>
      <c r="J13" s="147">
        <v>0</v>
      </c>
    </row>
    <row r="14" spans="1:10" ht="56" x14ac:dyDescent="0.15">
      <c r="B14" s="247"/>
      <c r="C14" s="161" t="s">
        <v>534</v>
      </c>
      <c r="D14" s="147">
        <v>13.8</v>
      </c>
      <c r="E14" s="41">
        <v>0</v>
      </c>
      <c r="F14" s="147">
        <v>0</v>
      </c>
      <c r="G14" s="147" t="s">
        <v>638</v>
      </c>
      <c r="H14" s="147" t="s">
        <v>638</v>
      </c>
      <c r="I14" s="147">
        <v>0</v>
      </c>
      <c r="J14" s="147">
        <v>0</v>
      </c>
    </row>
    <row r="15" spans="1:10" ht="56" x14ac:dyDescent="0.15">
      <c r="B15" s="247"/>
      <c r="C15" s="161" t="s">
        <v>535</v>
      </c>
      <c r="D15" s="147">
        <v>13.4</v>
      </c>
      <c r="E15" s="41">
        <v>0</v>
      </c>
      <c r="F15" s="147">
        <v>0</v>
      </c>
      <c r="G15" s="147" t="s">
        <v>638</v>
      </c>
      <c r="H15" s="147" t="s">
        <v>638</v>
      </c>
      <c r="I15" s="147">
        <v>0</v>
      </c>
      <c r="J15" s="147">
        <v>0</v>
      </c>
    </row>
    <row r="16" spans="1:10" ht="56" x14ac:dyDescent="0.15">
      <c r="B16" s="247"/>
      <c r="C16" s="161" t="s">
        <v>536</v>
      </c>
      <c r="D16" s="147">
        <v>0</v>
      </c>
      <c r="E16" s="41">
        <v>0</v>
      </c>
      <c r="F16" s="147">
        <v>0</v>
      </c>
      <c r="G16" s="147" t="s">
        <v>638</v>
      </c>
      <c r="H16" s="147" t="s">
        <v>638</v>
      </c>
      <c r="I16" s="147">
        <v>0</v>
      </c>
      <c r="J16" s="147">
        <v>0</v>
      </c>
    </row>
    <row r="17" spans="2:10" ht="56" x14ac:dyDescent="0.15">
      <c r="B17" s="247"/>
      <c r="C17" s="161" t="s">
        <v>537</v>
      </c>
      <c r="D17" s="147">
        <v>0</v>
      </c>
      <c r="E17" s="41">
        <v>0</v>
      </c>
      <c r="F17" s="147">
        <v>0</v>
      </c>
      <c r="G17" s="147" t="s">
        <v>638</v>
      </c>
      <c r="H17" s="147" t="s">
        <v>638</v>
      </c>
      <c r="I17" s="147">
        <v>0</v>
      </c>
      <c r="J17" s="147">
        <v>0</v>
      </c>
    </row>
    <row r="18" spans="2:10" ht="56" x14ac:dyDescent="0.15">
      <c r="B18" s="247"/>
      <c r="C18" s="161" t="s">
        <v>640</v>
      </c>
      <c r="D18" s="147">
        <v>2.6</v>
      </c>
      <c r="E18" s="41">
        <v>0</v>
      </c>
      <c r="F18" s="147">
        <v>0</v>
      </c>
      <c r="G18" s="147" t="s">
        <v>638</v>
      </c>
      <c r="H18" s="147" t="s">
        <v>638</v>
      </c>
      <c r="I18" s="147">
        <v>0</v>
      </c>
      <c r="J18" s="147">
        <v>0</v>
      </c>
    </row>
    <row r="19" spans="2:10" ht="56" x14ac:dyDescent="0.15">
      <c r="B19" s="252" t="s">
        <v>539</v>
      </c>
      <c r="C19" s="253"/>
      <c r="D19" s="147">
        <v>0.8</v>
      </c>
      <c r="E19" s="41">
        <v>0</v>
      </c>
      <c r="F19" s="147">
        <v>0</v>
      </c>
      <c r="G19" s="147" t="s">
        <v>638</v>
      </c>
      <c r="H19" s="147" t="s">
        <v>638</v>
      </c>
      <c r="I19" s="147">
        <v>0</v>
      </c>
      <c r="J19" s="147">
        <v>0</v>
      </c>
    </row>
    <row r="20" spans="2:10" ht="56" x14ac:dyDescent="0.15">
      <c r="B20" s="249" t="s">
        <v>300</v>
      </c>
      <c r="C20" s="250"/>
      <c r="D20" s="147">
        <v>0.2</v>
      </c>
      <c r="E20" s="41">
        <v>0</v>
      </c>
      <c r="F20" s="147">
        <v>0</v>
      </c>
      <c r="G20" s="147" t="s">
        <v>638</v>
      </c>
      <c r="H20" s="147" t="s">
        <v>638</v>
      </c>
      <c r="I20" s="147">
        <v>0</v>
      </c>
      <c r="J20" s="147">
        <v>0</v>
      </c>
    </row>
  </sheetData>
  <mergeCells count="7">
    <mergeCell ref="B20:C20"/>
    <mergeCell ref="B3:C4"/>
    <mergeCell ref="D3:D4"/>
    <mergeCell ref="E3:E4"/>
    <mergeCell ref="B5:B9"/>
    <mergeCell ref="B10:B18"/>
    <mergeCell ref="B19:C19"/>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A28B-1F81-4F76-B364-084D352898A9}">
  <sheetPr>
    <tabColor theme="1"/>
  </sheetPr>
  <dimension ref="A2:I8"/>
  <sheetViews>
    <sheetView showGridLines="0" workbookViewId="0">
      <selection activeCell="E16" sqref="E16"/>
    </sheetView>
  </sheetViews>
  <sheetFormatPr baseColWidth="10" defaultColWidth="8.83203125" defaultRowHeight="14" x14ac:dyDescent="0.15"/>
  <sheetData>
    <row r="2" spans="1:9" s="72" customFormat="1" ht="6.75" customHeight="1" x14ac:dyDescent="0.15">
      <c r="A2" s="84"/>
      <c r="B2" s="84"/>
      <c r="C2" s="84"/>
      <c r="D2" s="84"/>
      <c r="E2" s="84"/>
      <c r="F2" s="84"/>
      <c r="G2" s="84"/>
      <c r="H2" s="84"/>
      <c r="I2" s="84"/>
    </row>
    <row r="3" spans="1:9" x14ac:dyDescent="0.15">
      <c r="A3" s="87" t="s">
        <v>641</v>
      </c>
      <c r="B3" s="87"/>
      <c r="C3" s="87"/>
      <c r="D3" s="87"/>
      <c r="E3" s="87"/>
      <c r="F3" s="87"/>
      <c r="G3" s="87"/>
      <c r="H3" s="87"/>
      <c r="I3" s="87"/>
    </row>
    <row r="4" spans="1:9" x14ac:dyDescent="0.15">
      <c r="A4" s="85" t="s">
        <v>1</v>
      </c>
      <c r="B4" s="87"/>
      <c r="C4" s="87"/>
      <c r="D4" s="87"/>
      <c r="E4" s="87"/>
      <c r="F4" s="87"/>
      <c r="G4" s="87"/>
      <c r="H4" s="87"/>
      <c r="I4" s="87"/>
    </row>
    <row r="8" spans="1:9" x14ac:dyDescent="0.15">
      <c r="A8" s="87" t="s">
        <v>2</v>
      </c>
      <c r="B8" s="87"/>
      <c r="C8" s="87"/>
      <c r="D8" s="87"/>
      <c r="E8" s="87"/>
      <c r="F8" s="87"/>
      <c r="G8" s="87"/>
      <c r="H8" s="87"/>
      <c r="I8" s="8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67F21-FDBC-40E4-9BE5-415895718DC2}">
  <sheetPr>
    <tabColor theme="0" tint="-4.9989318521683403E-2"/>
  </sheetPr>
  <dimension ref="A1:D13"/>
  <sheetViews>
    <sheetView showGridLines="0" topLeftCell="A10" zoomScale="85" zoomScaleNormal="85" workbookViewId="0">
      <selection activeCell="B1" sqref="B1"/>
    </sheetView>
  </sheetViews>
  <sheetFormatPr baseColWidth="10" defaultColWidth="20" defaultRowHeight="13" x14ac:dyDescent="0.15"/>
  <cols>
    <col min="1" max="2" width="20" style="14"/>
    <col min="3" max="3" width="106" style="14" customWidth="1"/>
    <col min="4" max="4" width="50.1640625" style="14" customWidth="1"/>
    <col min="5" max="16384" width="20" style="14"/>
  </cols>
  <sheetData>
    <row r="1" spans="1:4" customFormat="1" ht="14" x14ac:dyDescent="0.15">
      <c r="A1" s="12" t="s">
        <v>642</v>
      </c>
      <c r="B1" s="87"/>
      <c r="C1" s="87"/>
      <c r="D1" s="87"/>
    </row>
    <row r="3" spans="1:4" x14ac:dyDescent="0.15">
      <c r="B3" s="210" t="s">
        <v>643</v>
      </c>
      <c r="C3" s="210" t="s">
        <v>644</v>
      </c>
      <c r="D3" s="210" t="s">
        <v>9</v>
      </c>
    </row>
    <row r="4" spans="1:4" x14ac:dyDescent="0.15">
      <c r="B4" s="210"/>
      <c r="C4" s="210"/>
      <c r="D4" s="210"/>
    </row>
    <row r="5" spans="1:4" ht="56" x14ac:dyDescent="0.15">
      <c r="B5" s="155">
        <v>1</v>
      </c>
      <c r="C5" s="160" t="s">
        <v>645</v>
      </c>
      <c r="D5" s="157" t="s">
        <v>646</v>
      </c>
    </row>
    <row r="6" spans="1:4" ht="93.75" customHeight="1" x14ac:dyDescent="0.15">
      <c r="B6" s="155">
        <v>3</v>
      </c>
      <c r="C6" s="160" t="s">
        <v>647</v>
      </c>
      <c r="D6" s="157" t="s">
        <v>648</v>
      </c>
    </row>
    <row r="7" spans="1:4" ht="90.75" customHeight="1" x14ac:dyDescent="0.15">
      <c r="B7" s="155">
        <v>2</v>
      </c>
      <c r="C7" s="160" t="s">
        <v>649</v>
      </c>
      <c r="D7" s="157" t="s">
        <v>650</v>
      </c>
    </row>
    <row r="8" spans="1:4" ht="76.5" customHeight="1" x14ac:dyDescent="0.15">
      <c r="B8" s="155">
        <v>5</v>
      </c>
      <c r="C8" s="160" t="s">
        <v>651</v>
      </c>
      <c r="D8" s="157" t="s">
        <v>652</v>
      </c>
    </row>
    <row r="9" spans="1:4" ht="79.5" customHeight="1" x14ac:dyDescent="0.15">
      <c r="B9" s="155">
        <v>6</v>
      </c>
      <c r="C9" s="160" t="s">
        <v>653</v>
      </c>
      <c r="D9" s="157" t="s">
        <v>652</v>
      </c>
    </row>
    <row r="10" spans="1:4" ht="72" customHeight="1" x14ac:dyDescent="0.15">
      <c r="B10" s="155">
        <v>4</v>
      </c>
      <c r="C10" s="160" t="s">
        <v>654</v>
      </c>
      <c r="D10" s="157" t="s">
        <v>652</v>
      </c>
    </row>
    <row r="11" spans="1:4" ht="91.5" customHeight="1" x14ac:dyDescent="0.15">
      <c r="B11" s="155">
        <v>7</v>
      </c>
      <c r="C11" s="160" t="s">
        <v>655</v>
      </c>
      <c r="D11" s="157" t="s">
        <v>656</v>
      </c>
    </row>
    <row r="12" spans="1:4" ht="70" x14ac:dyDescent="0.15">
      <c r="B12" s="155">
        <v>8</v>
      </c>
      <c r="C12" s="160" t="s">
        <v>657</v>
      </c>
      <c r="D12" s="147" t="s">
        <v>658</v>
      </c>
    </row>
    <row r="13" spans="1:4" x14ac:dyDescent="0.15">
      <c r="D13" s="49"/>
    </row>
  </sheetData>
  <mergeCells count="3">
    <mergeCell ref="B3:B4"/>
    <mergeCell ref="C3:C4"/>
    <mergeCell ref="D3:D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4454-A971-4DBE-BB9D-BD12D58C3518}">
  <sheetPr>
    <tabColor theme="0" tint="-4.9989318521683403E-2"/>
  </sheetPr>
  <dimension ref="A1:E14"/>
  <sheetViews>
    <sheetView showGridLines="0" topLeftCell="A11" zoomScaleNormal="100" workbookViewId="0">
      <selection activeCell="C13" sqref="C13"/>
    </sheetView>
  </sheetViews>
  <sheetFormatPr baseColWidth="10" defaultColWidth="9" defaultRowHeight="13" x14ac:dyDescent="0.15"/>
  <cols>
    <col min="1" max="1" width="9" style="14"/>
    <col min="2" max="2" width="14.6640625" style="14" customWidth="1"/>
    <col min="3" max="3" width="41.6640625" style="14" customWidth="1"/>
    <col min="4" max="4" width="54.33203125" style="14" customWidth="1"/>
    <col min="5" max="5" width="52.5" style="14" customWidth="1"/>
    <col min="6" max="16384" width="9" style="14"/>
  </cols>
  <sheetData>
    <row r="1" spans="1:5" customFormat="1" ht="14" x14ac:dyDescent="0.15">
      <c r="A1" s="12" t="s">
        <v>659</v>
      </c>
      <c r="B1" s="87"/>
      <c r="C1" s="87"/>
      <c r="D1" s="87"/>
      <c r="E1" s="87"/>
    </row>
    <row r="3" spans="1:5" ht="23.25" customHeight="1" x14ac:dyDescent="0.15">
      <c r="B3" s="154" t="s">
        <v>660</v>
      </c>
      <c r="C3" s="154" t="s">
        <v>541</v>
      </c>
      <c r="D3" s="154" t="s">
        <v>661</v>
      </c>
      <c r="E3" s="154" t="s">
        <v>9</v>
      </c>
    </row>
    <row r="4" spans="1:5" ht="58.5" customHeight="1" x14ac:dyDescent="0.15">
      <c r="B4" s="157" t="s">
        <v>662</v>
      </c>
      <c r="C4" s="159" t="s">
        <v>663</v>
      </c>
      <c r="D4" s="155" t="s">
        <v>664</v>
      </c>
      <c r="E4" s="147" t="s">
        <v>665</v>
      </c>
    </row>
    <row r="5" spans="1:5" ht="63.75" customHeight="1" x14ac:dyDescent="0.15">
      <c r="B5" s="157" t="s">
        <v>662</v>
      </c>
      <c r="C5" s="159" t="s">
        <v>666</v>
      </c>
      <c r="D5" s="155" t="s">
        <v>664</v>
      </c>
      <c r="E5" s="147" t="s">
        <v>665</v>
      </c>
    </row>
    <row r="6" spans="1:5" ht="63.75" customHeight="1" x14ac:dyDescent="0.15">
      <c r="B6" s="157" t="s">
        <v>662</v>
      </c>
      <c r="C6" s="159" t="s">
        <v>667</v>
      </c>
      <c r="D6" s="155" t="s">
        <v>664</v>
      </c>
      <c r="E6" s="147" t="s">
        <v>665</v>
      </c>
    </row>
    <row r="7" spans="1:5" ht="63.75" customHeight="1" x14ac:dyDescent="0.15">
      <c r="B7" s="157" t="s">
        <v>662</v>
      </c>
      <c r="C7" s="159" t="s">
        <v>668</v>
      </c>
      <c r="D7" s="155" t="s">
        <v>664</v>
      </c>
      <c r="E7" s="147" t="s">
        <v>665</v>
      </c>
    </row>
    <row r="8" spans="1:5" ht="63.75" customHeight="1" x14ac:dyDescent="0.15">
      <c r="B8" s="157" t="s">
        <v>662</v>
      </c>
      <c r="C8" s="159" t="s">
        <v>669</v>
      </c>
      <c r="D8" s="155" t="s">
        <v>664</v>
      </c>
      <c r="E8" s="147" t="s">
        <v>665</v>
      </c>
    </row>
    <row r="9" spans="1:5" ht="63.75" customHeight="1" x14ac:dyDescent="0.15">
      <c r="B9" s="157" t="s">
        <v>662</v>
      </c>
      <c r="C9" s="159" t="s">
        <v>670</v>
      </c>
      <c r="D9" s="155" t="s">
        <v>664</v>
      </c>
      <c r="E9" s="147" t="s">
        <v>665</v>
      </c>
    </row>
    <row r="10" spans="1:5" ht="63.75" customHeight="1" x14ac:dyDescent="0.15">
      <c r="B10" s="157" t="s">
        <v>662</v>
      </c>
      <c r="C10" s="159" t="s">
        <v>671</v>
      </c>
      <c r="D10" s="155" t="s">
        <v>664</v>
      </c>
      <c r="E10" s="147" t="s">
        <v>665</v>
      </c>
    </row>
    <row r="11" spans="1:5" ht="63.75" customHeight="1" x14ac:dyDescent="0.15">
      <c r="B11" s="157" t="s">
        <v>662</v>
      </c>
      <c r="C11" s="159" t="s">
        <v>672</v>
      </c>
      <c r="D11" s="155" t="s">
        <v>664</v>
      </c>
      <c r="E11" s="147" t="s">
        <v>665</v>
      </c>
    </row>
    <row r="12" spans="1:5" ht="63.75" customHeight="1" x14ac:dyDescent="0.15">
      <c r="B12" s="157" t="s">
        <v>662</v>
      </c>
      <c r="C12" s="159" t="s">
        <v>300</v>
      </c>
      <c r="D12" s="155" t="s">
        <v>664</v>
      </c>
      <c r="E12" s="147" t="s">
        <v>665</v>
      </c>
    </row>
    <row r="14" spans="1:5" x14ac:dyDescent="0.15">
      <c r="B14" s="121" t="s">
        <v>673</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9E37A-B40B-4A19-97D1-4881105D472B}">
  <sheetPr>
    <tabColor theme="1"/>
  </sheetPr>
  <dimension ref="A2:I8"/>
  <sheetViews>
    <sheetView showGridLines="0" workbookViewId="0">
      <selection activeCell="F13" sqref="F13"/>
    </sheetView>
  </sheetViews>
  <sheetFormatPr baseColWidth="10" defaultColWidth="8.83203125" defaultRowHeight="14" x14ac:dyDescent="0.15"/>
  <sheetData>
    <row r="2" spans="1:9" s="72" customFormat="1" ht="6.75" customHeight="1" x14ac:dyDescent="0.15">
      <c r="A2" s="84"/>
      <c r="B2" s="84"/>
      <c r="C2" s="84"/>
      <c r="D2" s="84"/>
      <c r="E2" s="84"/>
      <c r="F2" s="84"/>
      <c r="G2" s="84"/>
      <c r="H2" s="84"/>
      <c r="I2" s="84"/>
    </row>
    <row r="3" spans="1:9" x14ac:dyDescent="0.15">
      <c r="A3" s="87" t="s">
        <v>674</v>
      </c>
      <c r="B3" s="87"/>
      <c r="C3" s="87"/>
      <c r="D3" s="87"/>
      <c r="E3" s="87"/>
      <c r="F3" s="87"/>
      <c r="G3" s="87"/>
      <c r="H3" s="87"/>
      <c r="I3" s="87"/>
    </row>
    <row r="4" spans="1:9" x14ac:dyDescent="0.15">
      <c r="A4" s="85" t="s">
        <v>1</v>
      </c>
      <c r="B4" s="87"/>
      <c r="C4" s="87"/>
      <c r="D4" s="87"/>
      <c r="E4" s="87"/>
      <c r="F4" s="87"/>
      <c r="G4" s="87"/>
      <c r="H4" s="87"/>
      <c r="I4" s="87"/>
    </row>
    <row r="8" spans="1:9" x14ac:dyDescent="0.15">
      <c r="A8" s="87" t="s">
        <v>2</v>
      </c>
      <c r="B8" s="87"/>
      <c r="C8" s="87"/>
      <c r="D8" s="87"/>
      <c r="E8" s="87"/>
      <c r="F8" s="87"/>
      <c r="G8" s="87"/>
      <c r="H8" s="87"/>
      <c r="I8" s="8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0D35-90DA-40DD-86BD-2D56723B95A7}">
  <sheetPr>
    <tabColor theme="0" tint="-4.9989318521683403E-2"/>
  </sheetPr>
  <dimension ref="A1:S45"/>
  <sheetViews>
    <sheetView showGridLines="0" topLeftCell="B20" zoomScale="70" zoomScaleNormal="70" workbookViewId="0">
      <selection activeCell="D47" sqref="D47"/>
    </sheetView>
  </sheetViews>
  <sheetFormatPr baseColWidth="10" defaultColWidth="9" defaultRowHeight="13" x14ac:dyDescent="0.15"/>
  <cols>
    <col min="1" max="1" width="9" style="14"/>
    <col min="2" max="2" width="20.6640625" style="14" customWidth="1"/>
    <col min="3" max="18" width="15.6640625" style="14" customWidth="1"/>
    <col min="19" max="16384" width="9" style="14"/>
  </cols>
  <sheetData>
    <row r="1" spans="1:19" customFormat="1" ht="14" x14ac:dyDescent="0.15">
      <c r="A1" s="12" t="s">
        <v>675</v>
      </c>
      <c r="B1" s="87"/>
      <c r="C1" s="87"/>
      <c r="D1" s="87"/>
      <c r="E1" s="87"/>
      <c r="F1" s="87"/>
      <c r="G1" s="87"/>
      <c r="H1" s="87"/>
      <c r="I1" s="87"/>
      <c r="J1" s="87"/>
      <c r="K1" s="87"/>
      <c r="L1" s="87"/>
      <c r="M1" s="87"/>
      <c r="N1" s="87"/>
      <c r="O1" s="87"/>
      <c r="P1" s="87"/>
      <c r="Q1" s="87"/>
      <c r="R1" s="87"/>
      <c r="S1" s="87"/>
    </row>
    <row r="3" spans="1:19" ht="75" customHeight="1" x14ac:dyDescent="0.15">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row>
    <row r="4" spans="1:19" ht="19.5" customHeight="1" x14ac:dyDescent="0.15">
      <c r="B4" s="247" t="s">
        <v>691</v>
      </c>
      <c r="C4" s="47" t="s">
        <v>692</v>
      </c>
      <c r="D4" s="254" t="s">
        <v>693</v>
      </c>
      <c r="E4" s="255"/>
      <c r="F4" s="255"/>
      <c r="G4" s="255"/>
      <c r="H4" s="255"/>
      <c r="I4" s="255"/>
      <c r="J4" s="255"/>
      <c r="K4" s="255"/>
      <c r="L4" s="255"/>
      <c r="M4" s="255"/>
      <c r="N4" s="255"/>
      <c r="O4" s="255"/>
      <c r="P4" s="255"/>
      <c r="Q4" s="255"/>
      <c r="R4" s="256"/>
      <c r="S4" s="50"/>
    </row>
    <row r="5" spans="1:19" ht="20" customHeight="1" x14ac:dyDescent="0.15">
      <c r="B5" s="247"/>
      <c r="C5" s="47" t="s">
        <v>694</v>
      </c>
      <c r="D5" s="257"/>
      <c r="E5" s="258"/>
      <c r="F5" s="258"/>
      <c r="G5" s="258"/>
      <c r="H5" s="258"/>
      <c r="I5" s="258"/>
      <c r="J5" s="258"/>
      <c r="K5" s="258"/>
      <c r="L5" s="258"/>
      <c r="M5" s="258"/>
      <c r="N5" s="258"/>
      <c r="O5" s="258"/>
      <c r="P5" s="258"/>
      <c r="Q5" s="258"/>
      <c r="R5" s="259"/>
      <c r="S5" s="50"/>
    </row>
    <row r="6" spans="1:19" ht="20" customHeight="1" x14ac:dyDescent="0.15">
      <c r="B6" s="247"/>
      <c r="C6" s="47">
        <v>2020</v>
      </c>
      <c r="D6" s="257"/>
      <c r="E6" s="258"/>
      <c r="F6" s="258"/>
      <c r="G6" s="258"/>
      <c r="H6" s="258"/>
      <c r="I6" s="258"/>
      <c r="J6" s="258"/>
      <c r="K6" s="258"/>
      <c r="L6" s="258"/>
      <c r="M6" s="258"/>
      <c r="N6" s="258"/>
      <c r="O6" s="258"/>
      <c r="P6" s="258"/>
      <c r="Q6" s="258"/>
      <c r="R6" s="259"/>
      <c r="S6" s="50"/>
    </row>
    <row r="7" spans="1:19" ht="20" customHeight="1" x14ac:dyDescent="0.15">
      <c r="B7" s="247"/>
      <c r="C7" s="47">
        <v>2021</v>
      </c>
      <c r="D7" s="257"/>
      <c r="E7" s="258"/>
      <c r="F7" s="258"/>
      <c r="G7" s="258"/>
      <c r="H7" s="258"/>
      <c r="I7" s="258"/>
      <c r="J7" s="258"/>
      <c r="K7" s="258"/>
      <c r="L7" s="258"/>
      <c r="M7" s="258"/>
      <c r="N7" s="258"/>
      <c r="O7" s="258"/>
      <c r="P7" s="258"/>
      <c r="Q7" s="258"/>
      <c r="R7" s="259"/>
      <c r="S7" s="50"/>
    </row>
    <row r="8" spans="1:19" ht="20" customHeight="1" x14ac:dyDescent="0.15">
      <c r="B8" s="247"/>
      <c r="C8" s="47">
        <v>2022</v>
      </c>
      <c r="D8" s="257"/>
      <c r="E8" s="258"/>
      <c r="F8" s="258"/>
      <c r="G8" s="258"/>
      <c r="H8" s="258"/>
      <c r="I8" s="258"/>
      <c r="J8" s="258"/>
      <c r="K8" s="258"/>
      <c r="L8" s="258"/>
      <c r="M8" s="258"/>
      <c r="N8" s="258"/>
      <c r="O8" s="258"/>
      <c r="P8" s="258"/>
      <c r="Q8" s="258"/>
      <c r="R8" s="259"/>
      <c r="S8" s="50"/>
    </row>
    <row r="9" spans="1:19" ht="26.25" customHeight="1" x14ac:dyDescent="0.15">
      <c r="B9" s="247"/>
      <c r="C9" s="159" t="s">
        <v>695</v>
      </c>
      <c r="D9" s="260"/>
      <c r="E9" s="261"/>
      <c r="F9" s="261"/>
      <c r="G9" s="261"/>
      <c r="H9" s="261"/>
      <c r="I9" s="261"/>
      <c r="J9" s="261"/>
      <c r="K9" s="261"/>
      <c r="L9" s="261"/>
      <c r="M9" s="261"/>
      <c r="N9" s="261"/>
      <c r="O9" s="261"/>
      <c r="P9" s="261"/>
      <c r="Q9" s="261"/>
      <c r="R9" s="262"/>
      <c r="S9" s="50"/>
    </row>
    <row r="10" spans="1:19" ht="19.5" customHeight="1" x14ac:dyDescent="0.15">
      <c r="B10" s="247" t="s">
        <v>696</v>
      </c>
      <c r="C10" s="47" t="s">
        <v>692</v>
      </c>
      <c r="D10" s="254" t="s">
        <v>697</v>
      </c>
      <c r="E10" s="255"/>
      <c r="F10" s="255"/>
      <c r="G10" s="255"/>
      <c r="H10" s="255"/>
      <c r="I10" s="255"/>
      <c r="J10" s="255"/>
      <c r="K10" s="255"/>
      <c r="L10" s="255"/>
      <c r="M10" s="255"/>
      <c r="N10" s="255"/>
      <c r="O10" s="255"/>
      <c r="P10" s="255"/>
      <c r="Q10" s="255"/>
      <c r="R10" s="256"/>
      <c r="S10" s="50"/>
    </row>
    <row r="11" spans="1:19" ht="20" customHeight="1" x14ac:dyDescent="0.15">
      <c r="B11" s="247"/>
      <c r="C11" s="47" t="s">
        <v>694</v>
      </c>
      <c r="D11" s="257"/>
      <c r="E11" s="258"/>
      <c r="F11" s="258"/>
      <c r="G11" s="258"/>
      <c r="H11" s="258"/>
      <c r="I11" s="258"/>
      <c r="J11" s="258"/>
      <c r="K11" s="258"/>
      <c r="L11" s="258"/>
      <c r="M11" s="258"/>
      <c r="N11" s="258"/>
      <c r="O11" s="258"/>
      <c r="P11" s="258"/>
      <c r="Q11" s="258"/>
      <c r="R11" s="259"/>
      <c r="S11" s="50"/>
    </row>
    <row r="12" spans="1:19" ht="20" customHeight="1" x14ac:dyDescent="0.15">
      <c r="B12" s="247"/>
      <c r="C12" s="47">
        <v>2020</v>
      </c>
      <c r="D12" s="257"/>
      <c r="E12" s="258"/>
      <c r="F12" s="258"/>
      <c r="G12" s="258"/>
      <c r="H12" s="258"/>
      <c r="I12" s="258"/>
      <c r="J12" s="258"/>
      <c r="K12" s="258"/>
      <c r="L12" s="258"/>
      <c r="M12" s="258"/>
      <c r="N12" s="258"/>
      <c r="O12" s="258"/>
      <c r="P12" s="258"/>
      <c r="Q12" s="258"/>
      <c r="R12" s="259"/>
      <c r="S12" s="50"/>
    </row>
    <row r="13" spans="1:19" ht="20" customHeight="1" x14ac:dyDescent="0.15">
      <c r="B13" s="247"/>
      <c r="C13" s="47">
        <v>2021</v>
      </c>
      <c r="D13" s="257"/>
      <c r="E13" s="258"/>
      <c r="F13" s="258"/>
      <c r="G13" s="258"/>
      <c r="H13" s="258"/>
      <c r="I13" s="258"/>
      <c r="J13" s="258"/>
      <c r="K13" s="258"/>
      <c r="L13" s="258"/>
      <c r="M13" s="258"/>
      <c r="N13" s="258"/>
      <c r="O13" s="258"/>
      <c r="P13" s="258"/>
      <c r="Q13" s="258"/>
      <c r="R13" s="259"/>
      <c r="S13" s="50"/>
    </row>
    <row r="14" spans="1:19" ht="20" customHeight="1" x14ac:dyDescent="0.15">
      <c r="B14" s="247"/>
      <c r="C14" s="47">
        <v>2022</v>
      </c>
      <c r="D14" s="257"/>
      <c r="E14" s="258"/>
      <c r="F14" s="258"/>
      <c r="G14" s="258"/>
      <c r="H14" s="258"/>
      <c r="I14" s="258"/>
      <c r="J14" s="258"/>
      <c r="K14" s="258"/>
      <c r="L14" s="258"/>
      <c r="M14" s="258"/>
      <c r="N14" s="258"/>
      <c r="O14" s="258"/>
      <c r="P14" s="258"/>
      <c r="Q14" s="258"/>
      <c r="R14" s="259"/>
      <c r="S14" s="50"/>
    </row>
    <row r="15" spans="1:19" ht="31.5" customHeight="1" x14ac:dyDescent="0.15">
      <c r="B15" s="247"/>
      <c r="C15" s="159" t="s">
        <v>695</v>
      </c>
      <c r="D15" s="260"/>
      <c r="E15" s="261"/>
      <c r="F15" s="261"/>
      <c r="G15" s="261"/>
      <c r="H15" s="261"/>
      <c r="I15" s="261"/>
      <c r="J15" s="261"/>
      <c r="K15" s="261"/>
      <c r="L15" s="261"/>
      <c r="M15" s="261"/>
      <c r="N15" s="261"/>
      <c r="O15" s="261"/>
      <c r="P15" s="261"/>
      <c r="Q15" s="261"/>
      <c r="R15" s="262"/>
      <c r="S15" s="50"/>
    </row>
    <row r="16" spans="1:19" ht="19.5" customHeight="1" x14ac:dyDescent="0.15">
      <c r="B16" s="247" t="s">
        <v>698</v>
      </c>
      <c r="C16" s="47" t="s">
        <v>692</v>
      </c>
      <c r="D16" s="254" t="s">
        <v>699</v>
      </c>
      <c r="E16" s="255"/>
      <c r="F16" s="255"/>
      <c r="G16" s="255"/>
      <c r="H16" s="255"/>
      <c r="I16" s="255"/>
      <c r="J16" s="255"/>
      <c r="K16" s="255"/>
      <c r="L16" s="255"/>
      <c r="M16" s="255"/>
      <c r="N16" s="255"/>
      <c r="O16" s="255"/>
      <c r="P16" s="255"/>
      <c r="Q16" s="255"/>
      <c r="R16" s="256"/>
      <c r="S16" s="50"/>
    </row>
    <row r="17" spans="2:19" ht="20" customHeight="1" x14ac:dyDescent="0.15">
      <c r="B17" s="247"/>
      <c r="C17" s="47" t="s">
        <v>694</v>
      </c>
      <c r="D17" s="257"/>
      <c r="E17" s="258"/>
      <c r="F17" s="258"/>
      <c r="G17" s="258"/>
      <c r="H17" s="258"/>
      <c r="I17" s="258"/>
      <c r="J17" s="258"/>
      <c r="K17" s="258"/>
      <c r="L17" s="258"/>
      <c r="M17" s="258"/>
      <c r="N17" s="258"/>
      <c r="O17" s="258"/>
      <c r="P17" s="258"/>
      <c r="Q17" s="258"/>
      <c r="R17" s="259"/>
      <c r="S17" s="50"/>
    </row>
    <row r="18" spans="2:19" ht="20" customHeight="1" x14ac:dyDescent="0.15">
      <c r="B18" s="247"/>
      <c r="C18" s="47">
        <v>2020</v>
      </c>
      <c r="D18" s="257"/>
      <c r="E18" s="258"/>
      <c r="F18" s="258"/>
      <c r="G18" s="258"/>
      <c r="H18" s="258"/>
      <c r="I18" s="258"/>
      <c r="J18" s="258"/>
      <c r="K18" s="258"/>
      <c r="L18" s="258"/>
      <c r="M18" s="258"/>
      <c r="N18" s="258"/>
      <c r="O18" s="258"/>
      <c r="P18" s="258"/>
      <c r="Q18" s="258"/>
      <c r="R18" s="259"/>
      <c r="S18" s="50"/>
    </row>
    <row r="19" spans="2:19" ht="20" customHeight="1" x14ac:dyDescent="0.15">
      <c r="B19" s="247"/>
      <c r="C19" s="47">
        <v>2021</v>
      </c>
      <c r="D19" s="257"/>
      <c r="E19" s="258"/>
      <c r="F19" s="258"/>
      <c r="G19" s="258"/>
      <c r="H19" s="258"/>
      <c r="I19" s="258"/>
      <c r="J19" s="258"/>
      <c r="K19" s="258"/>
      <c r="L19" s="258"/>
      <c r="M19" s="258"/>
      <c r="N19" s="258"/>
      <c r="O19" s="258"/>
      <c r="P19" s="258"/>
      <c r="Q19" s="258"/>
      <c r="R19" s="259"/>
      <c r="S19" s="50"/>
    </row>
    <row r="20" spans="2:19" ht="20" customHeight="1" x14ac:dyDescent="0.15">
      <c r="B20" s="247"/>
      <c r="C20" s="47">
        <v>2022</v>
      </c>
      <c r="D20" s="257"/>
      <c r="E20" s="258"/>
      <c r="F20" s="258"/>
      <c r="G20" s="258"/>
      <c r="H20" s="258"/>
      <c r="I20" s="258"/>
      <c r="J20" s="258"/>
      <c r="K20" s="258"/>
      <c r="L20" s="258"/>
      <c r="M20" s="258"/>
      <c r="N20" s="258"/>
      <c r="O20" s="258"/>
      <c r="P20" s="258"/>
      <c r="Q20" s="258"/>
      <c r="R20" s="259"/>
      <c r="S20" s="50"/>
    </row>
    <row r="21" spans="2:19" ht="31.5" customHeight="1" x14ac:dyDescent="0.15">
      <c r="B21" s="247"/>
      <c r="C21" s="159" t="s">
        <v>695</v>
      </c>
      <c r="D21" s="260"/>
      <c r="E21" s="261"/>
      <c r="F21" s="261"/>
      <c r="G21" s="261"/>
      <c r="H21" s="261"/>
      <c r="I21" s="261"/>
      <c r="J21" s="261"/>
      <c r="K21" s="261"/>
      <c r="L21" s="261"/>
      <c r="M21" s="261"/>
      <c r="N21" s="261"/>
      <c r="O21" s="261"/>
      <c r="P21" s="261"/>
      <c r="Q21" s="261"/>
      <c r="R21" s="262"/>
      <c r="S21" s="50"/>
    </row>
    <row r="22" spans="2:19" ht="19.5" customHeight="1" x14ac:dyDescent="0.15">
      <c r="B22" s="247" t="s">
        <v>700</v>
      </c>
      <c r="C22" s="47" t="s">
        <v>692</v>
      </c>
      <c r="D22" s="254" t="s">
        <v>701</v>
      </c>
      <c r="E22" s="255"/>
      <c r="F22" s="255"/>
      <c r="G22" s="255"/>
      <c r="H22" s="255"/>
      <c r="I22" s="255"/>
      <c r="J22" s="255"/>
      <c r="K22" s="255"/>
      <c r="L22" s="255"/>
      <c r="M22" s="255"/>
      <c r="N22" s="255"/>
      <c r="O22" s="255"/>
      <c r="P22" s="255"/>
      <c r="Q22" s="255"/>
      <c r="R22" s="256"/>
      <c r="S22" s="50"/>
    </row>
    <row r="23" spans="2:19" ht="20" customHeight="1" x14ac:dyDescent="0.15">
      <c r="B23" s="247"/>
      <c r="C23" s="47" t="s">
        <v>694</v>
      </c>
      <c r="D23" s="257"/>
      <c r="E23" s="258"/>
      <c r="F23" s="258"/>
      <c r="G23" s="258"/>
      <c r="H23" s="258"/>
      <c r="I23" s="258"/>
      <c r="J23" s="258"/>
      <c r="K23" s="258"/>
      <c r="L23" s="258"/>
      <c r="M23" s="258"/>
      <c r="N23" s="258"/>
      <c r="O23" s="258"/>
      <c r="P23" s="258"/>
      <c r="Q23" s="258"/>
      <c r="R23" s="259"/>
      <c r="S23" s="50"/>
    </row>
    <row r="24" spans="2:19" ht="20" customHeight="1" x14ac:dyDescent="0.15">
      <c r="B24" s="247"/>
      <c r="C24" s="47">
        <v>2020</v>
      </c>
      <c r="D24" s="257"/>
      <c r="E24" s="258"/>
      <c r="F24" s="258"/>
      <c r="G24" s="258"/>
      <c r="H24" s="258"/>
      <c r="I24" s="258"/>
      <c r="J24" s="258"/>
      <c r="K24" s="258"/>
      <c r="L24" s="258"/>
      <c r="M24" s="258"/>
      <c r="N24" s="258"/>
      <c r="O24" s="258"/>
      <c r="P24" s="258"/>
      <c r="Q24" s="258"/>
      <c r="R24" s="259"/>
      <c r="S24" s="50"/>
    </row>
    <row r="25" spans="2:19" ht="20" customHeight="1" x14ac:dyDescent="0.15">
      <c r="B25" s="247"/>
      <c r="C25" s="47">
        <v>2021</v>
      </c>
      <c r="D25" s="257"/>
      <c r="E25" s="258"/>
      <c r="F25" s="258"/>
      <c r="G25" s="258"/>
      <c r="H25" s="258"/>
      <c r="I25" s="258"/>
      <c r="J25" s="258"/>
      <c r="K25" s="258"/>
      <c r="L25" s="258"/>
      <c r="M25" s="258"/>
      <c r="N25" s="258"/>
      <c r="O25" s="258"/>
      <c r="P25" s="258"/>
      <c r="Q25" s="258"/>
      <c r="R25" s="259"/>
      <c r="S25" s="50"/>
    </row>
    <row r="26" spans="2:19" ht="20" customHeight="1" x14ac:dyDescent="0.15">
      <c r="B26" s="247"/>
      <c r="C26" s="47">
        <v>2022</v>
      </c>
      <c r="D26" s="257"/>
      <c r="E26" s="258"/>
      <c r="F26" s="258"/>
      <c r="G26" s="258"/>
      <c r="H26" s="258"/>
      <c r="I26" s="258"/>
      <c r="J26" s="258"/>
      <c r="K26" s="258"/>
      <c r="L26" s="258"/>
      <c r="M26" s="258"/>
      <c r="N26" s="258"/>
      <c r="O26" s="258"/>
      <c r="P26" s="258"/>
      <c r="Q26" s="258"/>
      <c r="R26" s="259"/>
      <c r="S26" s="50"/>
    </row>
    <row r="27" spans="2:19" ht="31.5" customHeight="1" x14ac:dyDescent="0.15">
      <c r="B27" s="247"/>
      <c r="C27" s="159" t="s">
        <v>695</v>
      </c>
      <c r="D27" s="260"/>
      <c r="E27" s="261"/>
      <c r="F27" s="261"/>
      <c r="G27" s="261"/>
      <c r="H27" s="261"/>
      <c r="I27" s="261"/>
      <c r="J27" s="261"/>
      <c r="K27" s="261"/>
      <c r="L27" s="261"/>
      <c r="M27" s="261"/>
      <c r="N27" s="261"/>
      <c r="O27" s="261"/>
      <c r="P27" s="261"/>
      <c r="Q27" s="261"/>
      <c r="R27" s="262"/>
      <c r="S27" s="50"/>
    </row>
    <row r="28" spans="2:19" ht="19.5" customHeight="1" x14ac:dyDescent="0.15">
      <c r="B28" s="247" t="s">
        <v>702</v>
      </c>
      <c r="C28" s="47" t="s">
        <v>692</v>
      </c>
      <c r="D28" s="254" t="s">
        <v>703</v>
      </c>
      <c r="E28" s="255"/>
      <c r="F28" s="255"/>
      <c r="G28" s="255"/>
      <c r="H28" s="255"/>
      <c r="I28" s="255"/>
      <c r="J28" s="255"/>
      <c r="K28" s="255"/>
      <c r="L28" s="255"/>
      <c r="M28" s="255"/>
      <c r="N28" s="255"/>
      <c r="O28" s="255"/>
      <c r="P28" s="255"/>
      <c r="Q28" s="255"/>
      <c r="R28" s="256"/>
      <c r="S28" s="50"/>
    </row>
    <row r="29" spans="2:19" ht="20" customHeight="1" x14ac:dyDescent="0.15">
      <c r="B29" s="247"/>
      <c r="C29" s="47" t="s">
        <v>694</v>
      </c>
      <c r="D29" s="257"/>
      <c r="E29" s="258"/>
      <c r="F29" s="258"/>
      <c r="G29" s="258"/>
      <c r="H29" s="258"/>
      <c r="I29" s="258"/>
      <c r="J29" s="258"/>
      <c r="K29" s="258"/>
      <c r="L29" s="258"/>
      <c r="M29" s="258"/>
      <c r="N29" s="258"/>
      <c r="O29" s="258"/>
      <c r="P29" s="258"/>
      <c r="Q29" s="258"/>
      <c r="R29" s="259"/>
      <c r="S29" s="50"/>
    </row>
    <row r="30" spans="2:19" ht="20" customHeight="1" x14ac:dyDescent="0.15">
      <c r="B30" s="247"/>
      <c r="C30" s="47">
        <v>2020</v>
      </c>
      <c r="D30" s="257"/>
      <c r="E30" s="258"/>
      <c r="F30" s="258"/>
      <c r="G30" s="258"/>
      <c r="H30" s="258"/>
      <c r="I30" s="258"/>
      <c r="J30" s="258"/>
      <c r="K30" s="258"/>
      <c r="L30" s="258"/>
      <c r="M30" s="258"/>
      <c r="N30" s="258"/>
      <c r="O30" s="258"/>
      <c r="P30" s="258"/>
      <c r="Q30" s="258"/>
      <c r="R30" s="259"/>
      <c r="S30" s="50"/>
    </row>
    <row r="31" spans="2:19" ht="20" customHeight="1" x14ac:dyDescent="0.15">
      <c r="B31" s="247"/>
      <c r="C31" s="47">
        <v>2021</v>
      </c>
      <c r="D31" s="257"/>
      <c r="E31" s="258"/>
      <c r="F31" s="258"/>
      <c r="G31" s="258"/>
      <c r="H31" s="258"/>
      <c r="I31" s="258"/>
      <c r="J31" s="258"/>
      <c r="K31" s="258"/>
      <c r="L31" s="258"/>
      <c r="M31" s="258"/>
      <c r="N31" s="258"/>
      <c r="O31" s="258"/>
      <c r="P31" s="258"/>
      <c r="Q31" s="258"/>
      <c r="R31" s="259"/>
      <c r="S31" s="50"/>
    </row>
    <row r="32" spans="2:19" ht="20" customHeight="1" x14ac:dyDescent="0.15">
      <c r="B32" s="247"/>
      <c r="C32" s="47">
        <v>2022</v>
      </c>
      <c r="D32" s="257"/>
      <c r="E32" s="258"/>
      <c r="F32" s="258"/>
      <c r="G32" s="258"/>
      <c r="H32" s="258"/>
      <c r="I32" s="258"/>
      <c r="J32" s="258"/>
      <c r="K32" s="258"/>
      <c r="L32" s="258"/>
      <c r="M32" s="258"/>
      <c r="N32" s="258"/>
      <c r="O32" s="258"/>
      <c r="P32" s="258"/>
      <c r="Q32" s="258"/>
      <c r="R32" s="259"/>
      <c r="S32" s="50"/>
    </row>
    <row r="33" spans="2:19" ht="31.5" customHeight="1" x14ac:dyDescent="0.15">
      <c r="B33" s="247"/>
      <c r="C33" s="159" t="s">
        <v>695</v>
      </c>
      <c r="D33" s="260"/>
      <c r="E33" s="261"/>
      <c r="F33" s="261"/>
      <c r="G33" s="261"/>
      <c r="H33" s="261"/>
      <c r="I33" s="261"/>
      <c r="J33" s="261"/>
      <c r="K33" s="261"/>
      <c r="L33" s="261"/>
      <c r="M33" s="261"/>
      <c r="N33" s="261"/>
      <c r="O33" s="261"/>
      <c r="P33" s="261"/>
      <c r="Q33" s="261"/>
      <c r="R33" s="262"/>
      <c r="S33" s="50"/>
    </row>
    <row r="34" spans="2:19" ht="19.5" customHeight="1" x14ac:dyDescent="0.15">
      <c r="B34" s="247" t="s">
        <v>704</v>
      </c>
      <c r="C34" s="47" t="s">
        <v>692</v>
      </c>
      <c r="D34" s="254" t="s">
        <v>705</v>
      </c>
      <c r="E34" s="255"/>
      <c r="F34" s="255"/>
      <c r="G34" s="255"/>
      <c r="H34" s="255"/>
      <c r="I34" s="255"/>
      <c r="J34" s="255"/>
      <c r="K34" s="255"/>
      <c r="L34" s="255"/>
      <c r="M34" s="255"/>
      <c r="N34" s="255"/>
      <c r="O34" s="255"/>
      <c r="P34" s="255"/>
      <c r="Q34" s="255"/>
      <c r="R34" s="256"/>
      <c r="S34" s="50"/>
    </row>
    <row r="35" spans="2:19" ht="20" customHeight="1" x14ac:dyDescent="0.15">
      <c r="B35" s="247"/>
      <c r="C35" s="47" t="s">
        <v>694</v>
      </c>
      <c r="D35" s="257"/>
      <c r="E35" s="258"/>
      <c r="F35" s="258"/>
      <c r="G35" s="258"/>
      <c r="H35" s="258"/>
      <c r="I35" s="258"/>
      <c r="J35" s="258"/>
      <c r="K35" s="258"/>
      <c r="L35" s="258"/>
      <c r="M35" s="258"/>
      <c r="N35" s="258"/>
      <c r="O35" s="258"/>
      <c r="P35" s="258"/>
      <c r="Q35" s="258"/>
      <c r="R35" s="259"/>
      <c r="S35" s="50"/>
    </row>
    <row r="36" spans="2:19" ht="20" customHeight="1" x14ac:dyDescent="0.15">
      <c r="B36" s="247"/>
      <c r="C36" s="47">
        <v>2020</v>
      </c>
      <c r="D36" s="257"/>
      <c r="E36" s="258"/>
      <c r="F36" s="258"/>
      <c r="G36" s="258"/>
      <c r="H36" s="258"/>
      <c r="I36" s="258"/>
      <c r="J36" s="258"/>
      <c r="K36" s="258"/>
      <c r="L36" s="258"/>
      <c r="M36" s="258"/>
      <c r="N36" s="258"/>
      <c r="O36" s="258"/>
      <c r="P36" s="258"/>
      <c r="Q36" s="258"/>
      <c r="R36" s="259"/>
      <c r="S36" s="50"/>
    </row>
    <row r="37" spans="2:19" ht="20" customHeight="1" x14ac:dyDescent="0.15">
      <c r="B37" s="247"/>
      <c r="C37" s="47">
        <v>2021</v>
      </c>
      <c r="D37" s="257"/>
      <c r="E37" s="258"/>
      <c r="F37" s="258"/>
      <c r="G37" s="258"/>
      <c r="H37" s="258"/>
      <c r="I37" s="258"/>
      <c r="J37" s="258"/>
      <c r="K37" s="258"/>
      <c r="L37" s="258"/>
      <c r="M37" s="258"/>
      <c r="N37" s="258"/>
      <c r="O37" s="258"/>
      <c r="P37" s="258"/>
      <c r="Q37" s="258"/>
      <c r="R37" s="259"/>
      <c r="S37" s="50"/>
    </row>
    <row r="38" spans="2:19" ht="20" customHeight="1" x14ac:dyDescent="0.15">
      <c r="B38" s="247"/>
      <c r="C38" s="47">
        <v>2022</v>
      </c>
      <c r="D38" s="257"/>
      <c r="E38" s="258"/>
      <c r="F38" s="258"/>
      <c r="G38" s="258"/>
      <c r="H38" s="258"/>
      <c r="I38" s="258"/>
      <c r="J38" s="258"/>
      <c r="K38" s="258"/>
      <c r="L38" s="258"/>
      <c r="M38" s="258"/>
      <c r="N38" s="258"/>
      <c r="O38" s="258"/>
      <c r="P38" s="258"/>
      <c r="Q38" s="258"/>
      <c r="R38" s="259"/>
      <c r="S38" s="50"/>
    </row>
    <row r="39" spans="2:19" ht="31.5" customHeight="1" x14ac:dyDescent="0.15">
      <c r="B39" s="247"/>
      <c r="C39" s="159" t="s">
        <v>695</v>
      </c>
      <c r="D39" s="260"/>
      <c r="E39" s="261"/>
      <c r="F39" s="261"/>
      <c r="G39" s="261"/>
      <c r="H39" s="261"/>
      <c r="I39" s="261"/>
      <c r="J39" s="261"/>
      <c r="K39" s="261"/>
      <c r="L39" s="261"/>
      <c r="M39" s="261"/>
      <c r="N39" s="261"/>
      <c r="O39" s="261"/>
      <c r="P39" s="261"/>
      <c r="Q39" s="261"/>
      <c r="R39" s="262"/>
      <c r="S39" s="50"/>
    </row>
    <row r="40" spans="2:19" ht="19.5" customHeight="1" x14ac:dyDescent="0.15">
      <c r="B40" s="247" t="s">
        <v>706</v>
      </c>
      <c r="C40" s="47" t="s">
        <v>692</v>
      </c>
      <c r="D40" s="254" t="s">
        <v>707</v>
      </c>
      <c r="E40" s="255"/>
      <c r="F40" s="255"/>
      <c r="G40" s="255"/>
      <c r="H40" s="255"/>
      <c r="I40" s="255"/>
      <c r="J40" s="255"/>
      <c r="K40" s="255"/>
      <c r="L40" s="255"/>
      <c r="M40" s="255"/>
      <c r="N40" s="255"/>
      <c r="O40" s="255"/>
      <c r="P40" s="255"/>
      <c r="Q40" s="255"/>
      <c r="R40" s="256"/>
      <c r="S40" s="50"/>
    </row>
    <row r="41" spans="2:19" ht="20" customHeight="1" x14ac:dyDescent="0.15">
      <c r="B41" s="247"/>
      <c r="C41" s="47" t="s">
        <v>694</v>
      </c>
      <c r="D41" s="257"/>
      <c r="E41" s="258"/>
      <c r="F41" s="258"/>
      <c r="G41" s="258"/>
      <c r="H41" s="258"/>
      <c r="I41" s="258"/>
      <c r="J41" s="258"/>
      <c r="K41" s="258"/>
      <c r="L41" s="258"/>
      <c r="M41" s="258"/>
      <c r="N41" s="258"/>
      <c r="O41" s="258"/>
      <c r="P41" s="258"/>
      <c r="Q41" s="258"/>
      <c r="R41" s="259"/>
      <c r="S41" s="50"/>
    </row>
    <row r="42" spans="2:19" ht="20" customHeight="1" x14ac:dyDescent="0.15">
      <c r="B42" s="247"/>
      <c r="C42" s="47">
        <v>2020</v>
      </c>
      <c r="D42" s="257"/>
      <c r="E42" s="258"/>
      <c r="F42" s="258"/>
      <c r="G42" s="258"/>
      <c r="H42" s="258"/>
      <c r="I42" s="258"/>
      <c r="J42" s="258"/>
      <c r="K42" s="258"/>
      <c r="L42" s="258"/>
      <c r="M42" s="258"/>
      <c r="N42" s="258"/>
      <c r="O42" s="258"/>
      <c r="P42" s="258"/>
      <c r="Q42" s="258"/>
      <c r="R42" s="259"/>
      <c r="S42" s="50"/>
    </row>
    <row r="43" spans="2:19" ht="20" customHeight="1" x14ac:dyDescent="0.15">
      <c r="B43" s="247"/>
      <c r="C43" s="47">
        <v>2021</v>
      </c>
      <c r="D43" s="257"/>
      <c r="E43" s="258"/>
      <c r="F43" s="258"/>
      <c r="G43" s="258"/>
      <c r="H43" s="258"/>
      <c r="I43" s="258"/>
      <c r="J43" s="258"/>
      <c r="K43" s="258"/>
      <c r="L43" s="258"/>
      <c r="M43" s="258"/>
      <c r="N43" s="258"/>
      <c r="O43" s="258"/>
      <c r="P43" s="258"/>
      <c r="Q43" s="258"/>
      <c r="R43" s="259"/>
      <c r="S43" s="50"/>
    </row>
    <row r="44" spans="2:19" ht="20" customHeight="1" x14ac:dyDescent="0.15">
      <c r="B44" s="247"/>
      <c r="C44" s="47">
        <v>2022</v>
      </c>
      <c r="D44" s="257"/>
      <c r="E44" s="258"/>
      <c r="F44" s="258"/>
      <c r="G44" s="258"/>
      <c r="H44" s="258"/>
      <c r="I44" s="258"/>
      <c r="J44" s="258"/>
      <c r="K44" s="258"/>
      <c r="L44" s="258"/>
      <c r="M44" s="258"/>
      <c r="N44" s="258"/>
      <c r="O44" s="258"/>
      <c r="P44" s="258"/>
      <c r="Q44" s="258"/>
      <c r="R44" s="259"/>
      <c r="S44" s="50"/>
    </row>
    <row r="45" spans="2:19" ht="31.5" customHeight="1" x14ac:dyDescent="0.15">
      <c r="B45" s="247"/>
      <c r="C45" s="159" t="s">
        <v>695</v>
      </c>
      <c r="D45" s="260"/>
      <c r="E45" s="261"/>
      <c r="F45" s="261"/>
      <c r="G45" s="261"/>
      <c r="H45" s="261"/>
      <c r="I45" s="261"/>
      <c r="J45" s="261"/>
      <c r="K45" s="261"/>
      <c r="L45" s="261"/>
      <c r="M45" s="261"/>
      <c r="N45" s="261"/>
      <c r="O45" s="261"/>
      <c r="P45" s="261"/>
      <c r="Q45" s="261"/>
      <c r="R45" s="262"/>
      <c r="S45" s="50"/>
    </row>
  </sheetData>
  <mergeCells count="14">
    <mergeCell ref="B4:B9"/>
    <mergeCell ref="D4:R9"/>
    <mergeCell ref="B10:B15"/>
    <mergeCell ref="D10:R15"/>
    <mergeCell ref="B16:B21"/>
    <mergeCell ref="D16:R21"/>
    <mergeCell ref="B40:B45"/>
    <mergeCell ref="D40:R45"/>
    <mergeCell ref="B22:B27"/>
    <mergeCell ref="D22:R27"/>
    <mergeCell ref="B28:B33"/>
    <mergeCell ref="D28:R33"/>
    <mergeCell ref="B34:B39"/>
    <mergeCell ref="D34:R39"/>
  </mergeCell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3CA52-7AC3-48F1-9B56-5F5A58BAD7AF}">
  <sheetPr>
    <tabColor theme="0" tint="-4.9989318521683403E-2"/>
  </sheetPr>
  <dimension ref="A1:S62"/>
  <sheetViews>
    <sheetView showGridLines="0" topLeftCell="D34" zoomScale="50" zoomScaleNormal="50" workbookViewId="0">
      <selection activeCell="O53" sqref="O53:O58"/>
    </sheetView>
  </sheetViews>
  <sheetFormatPr baseColWidth="10" defaultColWidth="9" defaultRowHeight="13" x14ac:dyDescent="0.15"/>
  <cols>
    <col min="1" max="1" width="9" style="11"/>
    <col min="2" max="2" width="20.6640625" style="11" customWidth="1"/>
    <col min="3" max="3" width="18.33203125" style="11" customWidth="1"/>
    <col min="4" max="6" width="15.6640625" style="54" customWidth="1"/>
    <col min="7" max="8" width="15.6640625" style="11" customWidth="1"/>
    <col min="9" max="9" width="20.5" style="11" customWidth="1"/>
    <col min="10" max="10" width="15.6640625" style="37" customWidth="1"/>
    <col min="11" max="11" width="15.6640625" style="11" customWidth="1"/>
    <col min="12" max="12" width="22" style="11" customWidth="1"/>
    <col min="13" max="17" width="15.6640625" style="11" customWidth="1"/>
    <col min="18" max="18" width="60.1640625" style="11" customWidth="1"/>
    <col min="19" max="16384" width="9" style="11"/>
  </cols>
  <sheetData>
    <row r="1" spans="1:19" customFormat="1" ht="14" x14ac:dyDescent="0.15">
      <c r="A1" s="12" t="s">
        <v>708</v>
      </c>
      <c r="B1" s="87"/>
      <c r="C1" s="87"/>
      <c r="D1" s="87"/>
      <c r="E1" s="87"/>
      <c r="F1" s="87"/>
      <c r="G1" s="87"/>
      <c r="H1" s="87"/>
      <c r="I1" s="87"/>
      <c r="J1" s="87"/>
      <c r="K1" s="87"/>
      <c r="L1" s="87"/>
      <c r="M1" s="87"/>
      <c r="N1" s="87"/>
      <c r="O1" s="87"/>
      <c r="P1" s="87"/>
      <c r="Q1" s="87"/>
      <c r="R1" s="87"/>
      <c r="S1" s="87"/>
    </row>
    <row r="2" spans="1:19" ht="38.25" customHeight="1" x14ac:dyDescent="0.15">
      <c r="A2" s="275"/>
      <c r="B2" s="275"/>
      <c r="C2" s="275"/>
      <c r="D2" s="275"/>
      <c r="E2" s="275"/>
      <c r="F2" s="11"/>
      <c r="J2" s="11"/>
    </row>
    <row r="3" spans="1:19" x14ac:dyDescent="0.15">
      <c r="D3" s="11"/>
      <c r="E3" s="11"/>
      <c r="F3" s="11"/>
      <c r="J3" s="11"/>
    </row>
    <row r="4" spans="1:19" ht="75" customHeight="1" x14ac:dyDescent="0.15">
      <c r="B4" s="156" t="s">
        <v>676</v>
      </c>
      <c r="C4" s="156" t="s">
        <v>295</v>
      </c>
      <c r="D4" s="156" t="s">
        <v>677</v>
      </c>
      <c r="E4" s="156" t="s">
        <v>678</v>
      </c>
      <c r="F4" s="156" t="s">
        <v>679</v>
      </c>
      <c r="G4" s="156" t="s">
        <v>680</v>
      </c>
      <c r="H4" s="156" t="s">
        <v>681</v>
      </c>
      <c r="I4" s="156" t="s">
        <v>682</v>
      </c>
      <c r="J4" s="156" t="s">
        <v>683</v>
      </c>
      <c r="K4" s="156" t="s">
        <v>684</v>
      </c>
      <c r="L4" s="156" t="s">
        <v>685</v>
      </c>
      <c r="M4" s="156" t="s">
        <v>686</v>
      </c>
      <c r="N4" s="156" t="s">
        <v>687</v>
      </c>
      <c r="O4" s="156" t="s">
        <v>688</v>
      </c>
      <c r="P4" s="156" t="s">
        <v>689</v>
      </c>
      <c r="Q4" s="156" t="s">
        <v>690</v>
      </c>
      <c r="R4" s="156" t="s">
        <v>9</v>
      </c>
    </row>
    <row r="5" spans="1:19" ht="13.5" customHeight="1" x14ac:dyDescent="0.15">
      <c r="B5" s="266" t="s">
        <v>709</v>
      </c>
      <c r="C5" s="163" t="s">
        <v>692</v>
      </c>
      <c r="D5" s="122">
        <v>122000</v>
      </c>
      <c r="E5" s="122">
        <v>122000</v>
      </c>
      <c r="F5" s="122">
        <v>0</v>
      </c>
      <c r="G5" s="244" t="s">
        <v>710</v>
      </c>
      <c r="H5" s="244" t="s">
        <v>710</v>
      </c>
      <c r="I5" s="244" t="s">
        <v>711</v>
      </c>
      <c r="J5" s="267">
        <v>1024621.77</v>
      </c>
      <c r="K5" s="272">
        <v>8.4</v>
      </c>
      <c r="L5" s="244" t="s">
        <v>712</v>
      </c>
      <c r="M5" s="244" t="s">
        <v>713</v>
      </c>
      <c r="N5" s="244" t="s">
        <v>714</v>
      </c>
      <c r="O5" s="244" t="s">
        <v>715</v>
      </c>
      <c r="P5" s="244" t="s">
        <v>716</v>
      </c>
      <c r="Q5" s="244" t="s">
        <v>717</v>
      </c>
      <c r="R5" s="244" t="s">
        <v>718</v>
      </c>
      <c r="S5" s="170"/>
    </row>
    <row r="6" spans="1:19" ht="13.5" customHeight="1" x14ac:dyDescent="0.15">
      <c r="B6" s="266"/>
      <c r="C6" s="163" t="s">
        <v>694</v>
      </c>
      <c r="D6" s="122">
        <v>103136</v>
      </c>
      <c r="E6" s="122">
        <v>103136</v>
      </c>
      <c r="F6" s="122">
        <v>0</v>
      </c>
      <c r="G6" s="245"/>
      <c r="H6" s="245"/>
      <c r="I6" s="245"/>
      <c r="J6" s="268"/>
      <c r="K6" s="273"/>
      <c r="L6" s="245"/>
      <c r="M6" s="245"/>
      <c r="N6" s="245"/>
      <c r="O6" s="245"/>
      <c r="P6" s="245"/>
      <c r="Q6" s="245"/>
      <c r="R6" s="245"/>
      <c r="S6" s="170"/>
    </row>
    <row r="7" spans="1:19" ht="13.5" customHeight="1" x14ac:dyDescent="0.15">
      <c r="B7" s="266"/>
      <c r="C7" s="163">
        <v>2020</v>
      </c>
      <c r="D7" s="122">
        <v>0</v>
      </c>
      <c r="E7" s="122">
        <v>0</v>
      </c>
      <c r="F7" s="122">
        <v>0</v>
      </c>
      <c r="G7" s="245"/>
      <c r="H7" s="245"/>
      <c r="I7" s="245"/>
      <c r="J7" s="268"/>
      <c r="K7" s="273"/>
      <c r="L7" s="245"/>
      <c r="M7" s="245"/>
      <c r="N7" s="245"/>
      <c r="O7" s="245"/>
      <c r="P7" s="245"/>
      <c r="Q7" s="245"/>
      <c r="R7" s="245"/>
      <c r="S7" s="170"/>
    </row>
    <row r="8" spans="1:19" ht="13.5" customHeight="1" x14ac:dyDescent="0.15">
      <c r="B8" s="266"/>
      <c r="C8" s="163">
        <v>2021</v>
      </c>
      <c r="D8" s="122">
        <v>0</v>
      </c>
      <c r="E8" s="122">
        <v>0</v>
      </c>
      <c r="F8" s="122">
        <v>0</v>
      </c>
      <c r="G8" s="245"/>
      <c r="H8" s="245"/>
      <c r="I8" s="245"/>
      <c r="J8" s="268"/>
      <c r="K8" s="273"/>
      <c r="L8" s="245"/>
      <c r="M8" s="245"/>
      <c r="N8" s="245"/>
      <c r="O8" s="245"/>
      <c r="P8" s="245"/>
      <c r="Q8" s="245"/>
      <c r="R8" s="245"/>
      <c r="S8" s="170"/>
    </row>
    <row r="9" spans="1:19" ht="13.5" customHeight="1" x14ac:dyDescent="0.15">
      <c r="B9" s="266"/>
      <c r="C9" s="163">
        <v>2022</v>
      </c>
      <c r="D9" s="122">
        <v>0</v>
      </c>
      <c r="E9" s="122">
        <v>0</v>
      </c>
      <c r="F9" s="122">
        <v>0</v>
      </c>
      <c r="G9" s="245"/>
      <c r="H9" s="245"/>
      <c r="I9" s="245"/>
      <c r="J9" s="268"/>
      <c r="K9" s="273"/>
      <c r="L9" s="245"/>
      <c r="M9" s="245"/>
      <c r="N9" s="245"/>
      <c r="O9" s="245"/>
      <c r="P9" s="245"/>
      <c r="Q9" s="245"/>
      <c r="R9" s="245"/>
      <c r="S9" s="170"/>
    </row>
    <row r="10" spans="1:19" ht="13.5" customHeight="1" x14ac:dyDescent="0.15">
      <c r="B10" s="266"/>
      <c r="C10" s="163" t="s">
        <v>695</v>
      </c>
      <c r="D10" s="122">
        <v>0</v>
      </c>
      <c r="E10" s="122">
        <v>0</v>
      </c>
      <c r="F10" s="122">
        <v>0</v>
      </c>
      <c r="G10" s="246"/>
      <c r="H10" s="246"/>
      <c r="I10" s="246"/>
      <c r="J10" s="269"/>
      <c r="K10" s="274"/>
      <c r="L10" s="246"/>
      <c r="M10" s="246"/>
      <c r="N10" s="246"/>
      <c r="O10" s="246"/>
      <c r="P10" s="246"/>
      <c r="Q10" s="246"/>
      <c r="R10" s="246"/>
      <c r="S10" s="170"/>
    </row>
    <row r="11" spans="1:19" ht="12.75" customHeight="1" x14ac:dyDescent="0.15">
      <c r="B11" s="266" t="s">
        <v>719</v>
      </c>
      <c r="C11" s="163" t="s">
        <v>692</v>
      </c>
      <c r="D11" s="122">
        <v>0</v>
      </c>
      <c r="E11" s="122">
        <v>0</v>
      </c>
      <c r="F11" s="122">
        <v>0</v>
      </c>
      <c r="G11" s="244" t="s">
        <v>710</v>
      </c>
      <c r="H11" s="244" t="s">
        <v>710</v>
      </c>
      <c r="I11" s="244" t="s">
        <v>720</v>
      </c>
      <c r="J11" s="267">
        <v>994609.51</v>
      </c>
      <c r="K11" s="244">
        <v>3.98</v>
      </c>
      <c r="L11" s="244" t="s">
        <v>712</v>
      </c>
      <c r="M11" s="244" t="s">
        <v>721</v>
      </c>
      <c r="N11" s="244" t="s">
        <v>722</v>
      </c>
      <c r="O11" s="244" t="s">
        <v>723</v>
      </c>
      <c r="P11" s="244" t="s">
        <v>724</v>
      </c>
      <c r="Q11" s="244" t="s">
        <v>725</v>
      </c>
      <c r="R11" s="244" t="s">
        <v>726</v>
      </c>
      <c r="S11" s="170"/>
    </row>
    <row r="12" spans="1:19" ht="12.75" customHeight="1" x14ac:dyDescent="0.15">
      <c r="B12" s="266"/>
      <c r="C12" s="163" t="s">
        <v>694</v>
      </c>
      <c r="D12" s="122">
        <v>0</v>
      </c>
      <c r="E12" s="122">
        <v>0</v>
      </c>
      <c r="F12" s="122"/>
      <c r="G12" s="245"/>
      <c r="H12" s="245"/>
      <c r="I12" s="245"/>
      <c r="J12" s="268"/>
      <c r="K12" s="245"/>
      <c r="L12" s="245"/>
      <c r="M12" s="245"/>
      <c r="N12" s="245"/>
      <c r="O12" s="245"/>
      <c r="P12" s="245"/>
      <c r="Q12" s="245"/>
      <c r="R12" s="245"/>
      <c r="S12" s="170"/>
    </row>
    <row r="13" spans="1:19" ht="12.75" customHeight="1" x14ac:dyDescent="0.15">
      <c r="B13" s="266"/>
      <c r="C13" s="163">
        <v>2020</v>
      </c>
      <c r="D13" s="122">
        <v>250000</v>
      </c>
      <c r="E13" s="122">
        <v>250000</v>
      </c>
      <c r="F13" s="122">
        <v>0</v>
      </c>
      <c r="G13" s="245"/>
      <c r="H13" s="245"/>
      <c r="I13" s="245"/>
      <c r="J13" s="268"/>
      <c r="K13" s="245"/>
      <c r="L13" s="245"/>
      <c r="M13" s="245"/>
      <c r="N13" s="245"/>
      <c r="O13" s="245"/>
      <c r="P13" s="245"/>
      <c r="Q13" s="245"/>
      <c r="R13" s="245"/>
      <c r="S13" s="170"/>
    </row>
    <row r="14" spans="1:19" ht="12.75" customHeight="1" x14ac:dyDescent="0.15">
      <c r="B14" s="266"/>
      <c r="C14" s="163">
        <v>2021</v>
      </c>
      <c r="D14" s="122">
        <v>250000</v>
      </c>
      <c r="E14" s="122">
        <v>250000</v>
      </c>
      <c r="F14" s="122">
        <v>0</v>
      </c>
      <c r="G14" s="245"/>
      <c r="H14" s="245"/>
      <c r="I14" s="245"/>
      <c r="J14" s="268"/>
      <c r="K14" s="245"/>
      <c r="L14" s="245"/>
      <c r="M14" s="245"/>
      <c r="N14" s="245"/>
      <c r="O14" s="245"/>
      <c r="P14" s="245"/>
      <c r="Q14" s="245"/>
      <c r="R14" s="245"/>
      <c r="S14" s="170"/>
    </row>
    <row r="15" spans="1:19" ht="12.75" customHeight="1" x14ac:dyDescent="0.15">
      <c r="B15" s="266"/>
      <c r="C15" s="163">
        <v>2022</v>
      </c>
      <c r="D15" s="122">
        <v>0</v>
      </c>
      <c r="E15" s="122">
        <v>0</v>
      </c>
      <c r="F15" s="122">
        <v>0</v>
      </c>
      <c r="G15" s="245"/>
      <c r="H15" s="245"/>
      <c r="I15" s="245"/>
      <c r="J15" s="268"/>
      <c r="K15" s="245"/>
      <c r="L15" s="245"/>
      <c r="M15" s="245"/>
      <c r="N15" s="245"/>
      <c r="O15" s="245"/>
      <c r="P15" s="245"/>
      <c r="Q15" s="245"/>
      <c r="R15" s="245"/>
      <c r="S15" s="170"/>
    </row>
    <row r="16" spans="1:19" ht="12.75" customHeight="1" x14ac:dyDescent="0.15">
      <c r="B16" s="266"/>
      <c r="C16" s="163" t="s">
        <v>695</v>
      </c>
      <c r="D16" s="122">
        <f>SUM(D13:D15)</f>
        <v>500000</v>
      </c>
      <c r="E16" s="122">
        <f>SUM(E13:E15)</f>
        <v>500000</v>
      </c>
      <c r="F16" s="122">
        <f>SUM(F13:F15)</f>
        <v>0</v>
      </c>
      <c r="G16" s="246"/>
      <c r="H16" s="246"/>
      <c r="I16" s="246"/>
      <c r="J16" s="269"/>
      <c r="K16" s="246"/>
      <c r="L16" s="246"/>
      <c r="M16" s="246"/>
      <c r="N16" s="246"/>
      <c r="O16" s="246"/>
      <c r="P16" s="246"/>
      <c r="Q16" s="246"/>
      <c r="R16" s="246"/>
      <c r="S16" s="170"/>
    </row>
    <row r="17" spans="2:19" ht="12.75" customHeight="1" x14ac:dyDescent="0.15">
      <c r="B17" s="266" t="s">
        <v>727</v>
      </c>
      <c r="C17" s="254" t="s">
        <v>728</v>
      </c>
      <c r="D17" s="255"/>
      <c r="E17" s="255"/>
      <c r="F17" s="255"/>
      <c r="G17" s="255"/>
      <c r="H17" s="255"/>
      <c r="I17" s="255"/>
      <c r="J17" s="255"/>
      <c r="K17" s="255"/>
      <c r="L17" s="255"/>
      <c r="M17" s="255"/>
      <c r="N17" s="255"/>
      <c r="O17" s="255"/>
      <c r="P17" s="255"/>
      <c r="Q17" s="255"/>
      <c r="R17" s="256"/>
      <c r="S17" s="170"/>
    </row>
    <row r="18" spans="2:19" ht="12.75" customHeight="1" x14ac:dyDescent="0.15">
      <c r="B18" s="266"/>
      <c r="C18" s="257"/>
      <c r="D18" s="258"/>
      <c r="E18" s="258"/>
      <c r="F18" s="258"/>
      <c r="G18" s="258"/>
      <c r="H18" s="258"/>
      <c r="I18" s="258"/>
      <c r="J18" s="258"/>
      <c r="K18" s="258"/>
      <c r="L18" s="258"/>
      <c r="M18" s="258"/>
      <c r="N18" s="258"/>
      <c r="O18" s="258"/>
      <c r="P18" s="258"/>
      <c r="Q18" s="258"/>
      <c r="R18" s="259"/>
      <c r="S18" s="170"/>
    </row>
    <row r="19" spans="2:19" ht="12.75" customHeight="1" x14ac:dyDescent="0.15">
      <c r="B19" s="266"/>
      <c r="C19" s="257"/>
      <c r="D19" s="258"/>
      <c r="E19" s="258"/>
      <c r="F19" s="258"/>
      <c r="G19" s="258"/>
      <c r="H19" s="258"/>
      <c r="I19" s="258"/>
      <c r="J19" s="258"/>
      <c r="K19" s="258"/>
      <c r="L19" s="258"/>
      <c r="M19" s="258"/>
      <c r="N19" s="258"/>
      <c r="O19" s="258"/>
      <c r="P19" s="258"/>
      <c r="Q19" s="258"/>
      <c r="R19" s="259"/>
      <c r="S19" s="170"/>
    </row>
    <row r="20" spans="2:19" ht="12.75" customHeight="1" x14ac:dyDescent="0.15">
      <c r="B20" s="266"/>
      <c r="C20" s="257"/>
      <c r="D20" s="258"/>
      <c r="E20" s="258"/>
      <c r="F20" s="258"/>
      <c r="G20" s="258"/>
      <c r="H20" s="258"/>
      <c r="I20" s="258"/>
      <c r="J20" s="258"/>
      <c r="K20" s="258"/>
      <c r="L20" s="258"/>
      <c r="M20" s="258"/>
      <c r="N20" s="258"/>
      <c r="O20" s="258"/>
      <c r="P20" s="258"/>
      <c r="Q20" s="258"/>
      <c r="R20" s="259"/>
      <c r="S20" s="170"/>
    </row>
    <row r="21" spans="2:19" ht="12.75" customHeight="1" x14ac:dyDescent="0.15">
      <c r="B21" s="266"/>
      <c r="C21" s="257"/>
      <c r="D21" s="258"/>
      <c r="E21" s="258"/>
      <c r="F21" s="258"/>
      <c r="G21" s="258"/>
      <c r="H21" s="258"/>
      <c r="I21" s="258"/>
      <c r="J21" s="258"/>
      <c r="K21" s="258"/>
      <c r="L21" s="258"/>
      <c r="M21" s="258"/>
      <c r="N21" s="258"/>
      <c r="O21" s="258"/>
      <c r="P21" s="258"/>
      <c r="Q21" s="258"/>
      <c r="R21" s="259"/>
      <c r="S21" s="170"/>
    </row>
    <row r="22" spans="2:19" ht="12.75" customHeight="1" x14ac:dyDescent="0.15">
      <c r="B22" s="266"/>
      <c r="C22" s="260"/>
      <c r="D22" s="261"/>
      <c r="E22" s="261"/>
      <c r="F22" s="261"/>
      <c r="G22" s="261"/>
      <c r="H22" s="261"/>
      <c r="I22" s="261"/>
      <c r="J22" s="261"/>
      <c r="K22" s="261"/>
      <c r="L22" s="261"/>
      <c r="M22" s="261"/>
      <c r="N22" s="261"/>
      <c r="O22" s="261"/>
      <c r="P22" s="261"/>
      <c r="Q22" s="261"/>
      <c r="R22" s="262"/>
      <c r="S22" s="170"/>
    </row>
    <row r="23" spans="2:19" ht="12.75" customHeight="1" x14ac:dyDescent="0.15">
      <c r="B23" s="266" t="s">
        <v>729</v>
      </c>
      <c r="C23" s="163" t="s">
        <v>692</v>
      </c>
      <c r="D23" s="254" t="s">
        <v>730</v>
      </c>
      <c r="E23" s="255"/>
      <c r="F23" s="255"/>
      <c r="G23" s="255"/>
      <c r="H23" s="255"/>
      <c r="I23" s="255"/>
      <c r="J23" s="255"/>
      <c r="K23" s="255"/>
      <c r="L23" s="255"/>
      <c r="M23" s="255"/>
      <c r="N23" s="255"/>
      <c r="O23" s="255"/>
      <c r="P23" s="255"/>
      <c r="Q23" s="255"/>
      <c r="R23" s="256"/>
      <c r="S23" s="170"/>
    </row>
    <row r="24" spans="2:19" ht="12.75" customHeight="1" x14ac:dyDescent="0.15">
      <c r="B24" s="266"/>
      <c r="C24" s="163" t="s">
        <v>694</v>
      </c>
      <c r="D24" s="257"/>
      <c r="E24" s="258"/>
      <c r="F24" s="258"/>
      <c r="G24" s="258"/>
      <c r="H24" s="258"/>
      <c r="I24" s="258"/>
      <c r="J24" s="258"/>
      <c r="K24" s="258"/>
      <c r="L24" s="258"/>
      <c r="M24" s="258"/>
      <c r="N24" s="258"/>
      <c r="O24" s="258"/>
      <c r="P24" s="258"/>
      <c r="Q24" s="258"/>
      <c r="R24" s="259"/>
      <c r="S24" s="170"/>
    </row>
    <row r="25" spans="2:19" ht="12.75" customHeight="1" x14ac:dyDescent="0.15">
      <c r="B25" s="266"/>
      <c r="C25" s="163">
        <v>2020</v>
      </c>
      <c r="D25" s="257"/>
      <c r="E25" s="258"/>
      <c r="F25" s="258"/>
      <c r="G25" s="258"/>
      <c r="H25" s="258"/>
      <c r="I25" s="258"/>
      <c r="J25" s="258"/>
      <c r="K25" s="258"/>
      <c r="L25" s="258"/>
      <c r="M25" s="258"/>
      <c r="N25" s="258"/>
      <c r="O25" s="258"/>
      <c r="P25" s="258"/>
      <c r="Q25" s="258"/>
      <c r="R25" s="259"/>
      <c r="S25" s="170"/>
    </row>
    <row r="26" spans="2:19" ht="12.75" customHeight="1" x14ac:dyDescent="0.15">
      <c r="B26" s="266"/>
      <c r="C26" s="163">
        <v>2021</v>
      </c>
      <c r="D26" s="257"/>
      <c r="E26" s="258"/>
      <c r="F26" s="258"/>
      <c r="G26" s="258"/>
      <c r="H26" s="258"/>
      <c r="I26" s="258"/>
      <c r="J26" s="258"/>
      <c r="K26" s="258"/>
      <c r="L26" s="258"/>
      <c r="M26" s="258"/>
      <c r="N26" s="258"/>
      <c r="O26" s="258"/>
      <c r="P26" s="258"/>
      <c r="Q26" s="258"/>
      <c r="R26" s="259"/>
      <c r="S26" s="170"/>
    </row>
    <row r="27" spans="2:19" ht="12.75" customHeight="1" x14ac:dyDescent="0.15">
      <c r="B27" s="266"/>
      <c r="C27" s="163">
        <v>2022</v>
      </c>
      <c r="D27" s="257"/>
      <c r="E27" s="258"/>
      <c r="F27" s="258"/>
      <c r="G27" s="258"/>
      <c r="H27" s="258"/>
      <c r="I27" s="258"/>
      <c r="J27" s="258"/>
      <c r="K27" s="258"/>
      <c r="L27" s="258"/>
      <c r="M27" s="258"/>
      <c r="N27" s="258"/>
      <c r="O27" s="258"/>
      <c r="P27" s="258"/>
      <c r="Q27" s="258"/>
      <c r="R27" s="259"/>
      <c r="S27" s="170"/>
    </row>
    <row r="28" spans="2:19" ht="12.75" customHeight="1" x14ac:dyDescent="0.15">
      <c r="B28" s="266"/>
      <c r="C28" s="163" t="s">
        <v>695</v>
      </c>
      <c r="D28" s="260"/>
      <c r="E28" s="261"/>
      <c r="F28" s="261"/>
      <c r="G28" s="261"/>
      <c r="H28" s="261"/>
      <c r="I28" s="261"/>
      <c r="J28" s="261"/>
      <c r="K28" s="261"/>
      <c r="L28" s="261"/>
      <c r="M28" s="261"/>
      <c r="N28" s="261"/>
      <c r="O28" s="261"/>
      <c r="P28" s="261"/>
      <c r="Q28" s="261"/>
      <c r="R28" s="262"/>
      <c r="S28" s="170"/>
    </row>
    <row r="29" spans="2:19" ht="14" x14ac:dyDescent="0.15">
      <c r="B29" s="266" t="s">
        <v>731</v>
      </c>
      <c r="C29" s="163" t="s">
        <v>692</v>
      </c>
      <c r="D29" s="254" t="s">
        <v>732</v>
      </c>
      <c r="E29" s="255"/>
      <c r="F29" s="255"/>
      <c r="G29" s="255"/>
      <c r="H29" s="255"/>
      <c r="I29" s="255"/>
      <c r="J29" s="255"/>
      <c r="K29" s="255"/>
      <c r="L29" s="255"/>
      <c r="M29" s="255"/>
      <c r="N29" s="255"/>
      <c r="O29" s="255"/>
      <c r="P29" s="255"/>
      <c r="Q29" s="255"/>
      <c r="R29" s="256"/>
      <c r="S29" s="170"/>
    </row>
    <row r="30" spans="2:19" ht="14" x14ac:dyDescent="0.15">
      <c r="B30" s="266"/>
      <c r="C30" s="163" t="s">
        <v>694</v>
      </c>
      <c r="D30" s="257"/>
      <c r="E30" s="258"/>
      <c r="F30" s="258"/>
      <c r="G30" s="258"/>
      <c r="H30" s="258"/>
      <c r="I30" s="258"/>
      <c r="J30" s="258"/>
      <c r="K30" s="258"/>
      <c r="L30" s="258"/>
      <c r="M30" s="258"/>
      <c r="N30" s="258"/>
      <c r="O30" s="258"/>
      <c r="P30" s="258"/>
      <c r="Q30" s="258"/>
      <c r="R30" s="259"/>
      <c r="S30" s="170"/>
    </row>
    <row r="31" spans="2:19" x14ac:dyDescent="0.15">
      <c r="B31" s="266"/>
      <c r="C31" s="163">
        <v>2020</v>
      </c>
      <c r="D31" s="257"/>
      <c r="E31" s="258"/>
      <c r="F31" s="258"/>
      <c r="G31" s="258"/>
      <c r="H31" s="258"/>
      <c r="I31" s="258"/>
      <c r="J31" s="258"/>
      <c r="K31" s="258"/>
      <c r="L31" s="258"/>
      <c r="M31" s="258"/>
      <c r="N31" s="258"/>
      <c r="O31" s="258"/>
      <c r="P31" s="258"/>
      <c r="Q31" s="258"/>
      <c r="R31" s="259"/>
      <c r="S31" s="170"/>
    </row>
    <row r="32" spans="2:19" x14ac:dyDescent="0.15">
      <c r="B32" s="266"/>
      <c r="C32" s="163">
        <v>2021</v>
      </c>
      <c r="D32" s="257"/>
      <c r="E32" s="258"/>
      <c r="F32" s="258"/>
      <c r="G32" s="258"/>
      <c r="H32" s="258"/>
      <c r="I32" s="258"/>
      <c r="J32" s="258"/>
      <c r="K32" s="258"/>
      <c r="L32" s="258"/>
      <c r="M32" s="258"/>
      <c r="N32" s="258"/>
      <c r="O32" s="258"/>
      <c r="P32" s="258"/>
      <c r="Q32" s="258"/>
      <c r="R32" s="259"/>
      <c r="S32" s="170"/>
    </row>
    <row r="33" spans="2:19" x14ac:dyDescent="0.15">
      <c r="B33" s="266"/>
      <c r="C33" s="163">
        <v>2022</v>
      </c>
      <c r="D33" s="257"/>
      <c r="E33" s="258"/>
      <c r="F33" s="258"/>
      <c r="G33" s="258"/>
      <c r="H33" s="258"/>
      <c r="I33" s="258"/>
      <c r="J33" s="258"/>
      <c r="K33" s="258"/>
      <c r="L33" s="258"/>
      <c r="M33" s="258"/>
      <c r="N33" s="258"/>
      <c r="O33" s="258"/>
      <c r="P33" s="258"/>
      <c r="Q33" s="258"/>
      <c r="R33" s="259"/>
      <c r="S33" s="170"/>
    </row>
    <row r="34" spans="2:19" ht="14" x14ac:dyDescent="0.15">
      <c r="B34" s="266"/>
      <c r="C34" s="163" t="s">
        <v>695</v>
      </c>
      <c r="D34" s="260"/>
      <c r="E34" s="261"/>
      <c r="F34" s="261"/>
      <c r="G34" s="261"/>
      <c r="H34" s="261"/>
      <c r="I34" s="261"/>
      <c r="J34" s="261"/>
      <c r="K34" s="261"/>
      <c r="L34" s="261"/>
      <c r="M34" s="261"/>
      <c r="N34" s="261"/>
      <c r="O34" s="261"/>
      <c r="P34" s="261"/>
      <c r="Q34" s="261"/>
      <c r="R34" s="262"/>
      <c r="S34" s="170"/>
    </row>
    <row r="35" spans="2:19" ht="16.5" customHeight="1" x14ac:dyDescent="0.15">
      <c r="B35" s="266" t="s">
        <v>733</v>
      </c>
      <c r="C35" s="163" t="s">
        <v>692</v>
      </c>
      <c r="D35" s="166">
        <v>45000</v>
      </c>
      <c r="E35" s="166"/>
      <c r="F35" s="166">
        <v>45000</v>
      </c>
      <c r="G35" s="244" t="s">
        <v>710</v>
      </c>
      <c r="H35" s="244" t="s">
        <v>710</v>
      </c>
      <c r="I35" s="244" t="s">
        <v>720</v>
      </c>
      <c r="J35" s="267">
        <v>1022629.33</v>
      </c>
      <c r="K35" s="244">
        <v>14.52</v>
      </c>
      <c r="L35" s="244" t="s">
        <v>734</v>
      </c>
      <c r="M35" s="244" t="s">
        <v>721</v>
      </c>
      <c r="N35" s="244" t="s">
        <v>722</v>
      </c>
      <c r="O35" s="244" t="s">
        <v>723</v>
      </c>
      <c r="P35" s="244" t="s">
        <v>724</v>
      </c>
      <c r="Q35" s="244" t="s">
        <v>735</v>
      </c>
      <c r="R35" s="244" t="s">
        <v>736</v>
      </c>
      <c r="S35" s="170"/>
    </row>
    <row r="36" spans="2:19" ht="16.5" customHeight="1" x14ac:dyDescent="0.15">
      <c r="B36" s="266"/>
      <c r="C36" s="163" t="s">
        <v>694</v>
      </c>
      <c r="D36" s="166">
        <v>19000</v>
      </c>
      <c r="E36" s="166">
        <v>0</v>
      </c>
      <c r="F36" s="166">
        <v>19000</v>
      </c>
      <c r="G36" s="245"/>
      <c r="H36" s="245"/>
      <c r="I36" s="245"/>
      <c r="J36" s="268"/>
      <c r="K36" s="245"/>
      <c r="L36" s="245"/>
      <c r="M36" s="245"/>
      <c r="N36" s="245"/>
      <c r="O36" s="245"/>
      <c r="P36" s="245"/>
      <c r="Q36" s="245"/>
      <c r="R36" s="245"/>
      <c r="S36" s="170"/>
    </row>
    <row r="37" spans="2:19" ht="16.5" customHeight="1" x14ac:dyDescent="0.15">
      <c r="B37" s="266"/>
      <c r="C37" s="163">
        <v>2020</v>
      </c>
      <c r="D37" s="166">
        <f>SUM(E37:F37)</f>
        <v>45000</v>
      </c>
      <c r="E37" s="166">
        <v>0</v>
      </c>
      <c r="F37" s="166">
        <v>45000</v>
      </c>
      <c r="G37" s="245"/>
      <c r="H37" s="245"/>
      <c r="I37" s="245"/>
      <c r="J37" s="268"/>
      <c r="K37" s="245"/>
      <c r="L37" s="245"/>
      <c r="M37" s="245"/>
      <c r="N37" s="245"/>
      <c r="O37" s="245"/>
      <c r="P37" s="245"/>
      <c r="Q37" s="245"/>
      <c r="R37" s="245"/>
      <c r="S37" s="170"/>
    </row>
    <row r="38" spans="2:19" ht="16.5" customHeight="1" x14ac:dyDescent="0.15">
      <c r="B38" s="266"/>
      <c r="C38" s="163">
        <v>2021</v>
      </c>
      <c r="D38" s="166">
        <f t="shared" ref="D38:D40" si="0">SUM(E38:F38)</f>
        <v>45000</v>
      </c>
      <c r="E38" s="166">
        <v>0</v>
      </c>
      <c r="F38" s="166">
        <v>45000</v>
      </c>
      <c r="G38" s="245"/>
      <c r="H38" s="245"/>
      <c r="I38" s="245"/>
      <c r="J38" s="268"/>
      <c r="K38" s="245"/>
      <c r="L38" s="245"/>
      <c r="M38" s="245"/>
      <c r="N38" s="245"/>
      <c r="O38" s="245"/>
      <c r="P38" s="245"/>
      <c r="Q38" s="245"/>
      <c r="R38" s="245"/>
      <c r="S38" s="170"/>
    </row>
    <row r="39" spans="2:19" ht="16.5" customHeight="1" x14ac:dyDescent="0.15">
      <c r="B39" s="266"/>
      <c r="C39" s="163">
        <v>2022</v>
      </c>
      <c r="D39" s="166">
        <f t="shared" si="0"/>
        <v>45000</v>
      </c>
      <c r="E39" s="166">
        <v>0</v>
      </c>
      <c r="F39" s="166">
        <v>45000</v>
      </c>
      <c r="G39" s="245"/>
      <c r="H39" s="245"/>
      <c r="I39" s="245"/>
      <c r="J39" s="268"/>
      <c r="K39" s="245"/>
      <c r="L39" s="245"/>
      <c r="M39" s="245"/>
      <c r="N39" s="245"/>
      <c r="O39" s="245"/>
      <c r="P39" s="245"/>
      <c r="Q39" s="245"/>
      <c r="R39" s="245"/>
      <c r="S39" s="170"/>
    </row>
    <row r="40" spans="2:19" ht="16.5" customHeight="1" x14ac:dyDescent="0.15">
      <c r="B40" s="266"/>
      <c r="C40" s="163" t="s">
        <v>695</v>
      </c>
      <c r="D40" s="166">
        <f t="shared" si="0"/>
        <v>135000</v>
      </c>
      <c r="E40" s="166">
        <f>SUM(E37:E39)</f>
        <v>0</v>
      </c>
      <c r="F40" s="166">
        <f>SUM(F37:F39)</f>
        <v>135000</v>
      </c>
      <c r="G40" s="246"/>
      <c r="H40" s="246"/>
      <c r="I40" s="246"/>
      <c r="J40" s="269"/>
      <c r="K40" s="246"/>
      <c r="L40" s="246"/>
      <c r="M40" s="246"/>
      <c r="N40" s="246"/>
      <c r="O40" s="246"/>
      <c r="P40" s="246"/>
      <c r="Q40" s="246"/>
      <c r="R40" s="246"/>
      <c r="S40" s="170"/>
    </row>
    <row r="41" spans="2:19" ht="24.75" customHeight="1" x14ac:dyDescent="0.15">
      <c r="B41" s="266" t="s">
        <v>737</v>
      </c>
      <c r="C41" s="163" t="s">
        <v>692</v>
      </c>
      <c r="D41" s="122">
        <v>0</v>
      </c>
      <c r="E41" s="122">
        <v>0</v>
      </c>
      <c r="F41" s="122">
        <v>0</v>
      </c>
      <c r="G41" s="244" t="s">
        <v>710</v>
      </c>
      <c r="H41" s="244" t="s">
        <v>710</v>
      </c>
      <c r="I41" s="244" t="s">
        <v>711</v>
      </c>
      <c r="J41" s="267">
        <v>1143068.47</v>
      </c>
      <c r="K41" s="244">
        <v>3.34</v>
      </c>
      <c r="L41" s="244" t="s">
        <v>738</v>
      </c>
      <c r="M41" s="244" t="s">
        <v>721</v>
      </c>
      <c r="N41" s="244" t="s">
        <v>722</v>
      </c>
      <c r="O41" s="244" t="s">
        <v>723</v>
      </c>
      <c r="P41" s="244" t="s">
        <v>724</v>
      </c>
      <c r="Q41" s="244" t="s">
        <v>735</v>
      </c>
      <c r="R41" s="244" t="s">
        <v>739</v>
      </c>
      <c r="S41" s="170"/>
    </row>
    <row r="42" spans="2:19" ht="24.75" customHeight="1" x14ac:dyDescent="0.15">
      <c r="B42" s="266"/>
      <c r="C42" s="163" t="s">
        <v>694</v>
      </c>
      <c r="D42" s="122">
        <v>0</v>
      </c>
      <c r="E42" s="122">
        <v>0</v>
      </c>
      <c r="F42" s="122">
        <v>0</v>
      </c>
      <c r="G42" s="245"/>
      <c r="H42" s="245"/>
      <c r="I42" s="245"/>
      <c r="J42" s="268"/>
      <c r="K42" s="245"/>
      <c r="L42" s="245"/>
      <c r="M42" s="245"/>
      <c r="N42" s="245"/>
      <c r="O42" s="245"/>
      <c r="P42" s="245"/>
      <c r="Q42" s="245"/>
      <c r="R42" s="245"/>
      <c r="S42" s="170"/>
    </row>
    <row r="43" spans="2:19" ht="24.75" customHeight="1" x14ac:dyDescent="0.15">
      <c r="B43" s="266"/>
      <c r="C43" s="163">
        <v>2020</v>
      </c>
      <c r="D43" s="122">
        <v>0</v>
      </c>
      <c r="E43" s="122">
        <v>0</v>
      </c>
      <c r="F43" s="122">
        <v>0</v>
      </c>
      <c r="G43" s="245"/>
      <c r="H43" s="245"/>
      <c r="I43" s="245"/>
      <c r="J43" s="268"/>
      <c r="K43" s="245"/>
      <c r="L43" s="245"/>
      <c r="M43" s="245"/>
      <c r="N43" s="245"/>
      <c r="O43" s="245"/>
      <c r="P43" s="245"/>
      <c r="Q43" s="245"/>
      <c r="R43" s="245"/>
      <c r="S43" s="170"/>
    </row>
    <row r="44" spans="2:19" ht="24.75" customHeight="1" x14ac:dyDescent="0.15">
      <c r="B44" s="266"/>
      <c r="C44" s="163">
        <v>2021</v>
      </c>
      <c r="D44" s="122">
        <v>0</v>
      </c>
      <c r="E44" s="122">
        <v>0</v>
      </c>
      <c r="F44" s="122">
        <v>0</v>
      </c>
      <c r="G44" s="245"/>
      <c r="H44" s="245"/>
      <c r="I44" s="245"/>
      <c r="J44" s="268"/>
      <c r="K44" s="245"/>
      <c r="L44" s="245"/>
      <c r="M44" s="245"/>
      <c r="N44" s="245"/>
      <c r="O44" s="245"/>
      <c r="P44" s="245"/>
      <c r="Q44" s="245"/>
      <c r="R44" s="245"/>
      <c r="S44" s="170"/>
    </row>
    <row r="45" spans="2:19" ht="24.75" customHeight="1" x14ac:dyDescent="0.15">
      <c r="B45" s="266"/>
      <c r="C45" s="163">
        <v>2022</v>
      </c>
      <c r="D45" s="122">
        <v>0</v>
      </c>
      <c r="E45" s="122">
        <v>0</v>
      </c>
      <c r="F45" s="122">
        <v>0</v>
      </c>
      <c r="G45" s="245"/>
      <c r="H45" s="245"/>
      <c r="I45" s="245"/>
      <c r="J45" s="268"/>
      <c r="K45" s="245"/>
      <c r="L45" s="245"/>
      <c r="M45" s="245"/>
      <c r="N45" s="245"/>
      <c r="O45" s="245"/>
      <c r="P45" s="245"/>
      <c r="Q45" s="245"/>
      <c r="R45" s="245"/>
      <c r="S45" s="170"/>
    </row>
    <row r="46" spans="2:19" ht="24.75" customHeight="1" x14ac:dyDescent="0.15">
      <c r="B46" s="266"/>
      <c r="C46" s="163" t="s">
        <v>695</v>
      </c>
      <c r="D46" s="122">
        <v>0</v>
      </c>
      <c r="E46" s="122">
        <v>0</v>
      </c>
      <c r="F46" s="122">
        <f t="shared" ref="F46" si="1">SUM(F43:F45)</f>
        <v>0</v>
      </c>
      <c r="G46" s="246"/>
      <c r="H46" s="246"/>
      <c r="I46" s="246"/>
      <c r="J46" s="269"/>
      <c r="K46" s="246"/>
      <c r="L46" s="246"/>
      <c r="M46" s="246"/>
      <c r="N46" s="246"/>
      <c r="O46" s="246"/>
      <c r="P46" s="246"/>
      <c r="Q46" s="246"/>
      <c r="R46" s="246"/>
      <c r="S46" s="170"/>
    </row>
    <row r="47" spans="2:19" ht="24.75" customHeight="1" x14ac:dyDescent="0.15">
      <c r="B47" s="266" t="s">
        <v>740</v>
      </c>
      <c r="C47" s="163" t="s">
        <v>692</v>
      </c>
      <c r="D47" s="122">
        <v>0</v>
      </c>
      <c r="E47" s="122">
        <v>0</v>
      </c>
      <c r="F47" s="122">
        <v>0</v>
      </c>
      <c r="G47" s="244" t="s">
        <v>710</v>
      </c>
      <c r="H47" s="244" t="s">
        <v>710</v>
      </c>
      <c r="I47" s="244" t="s">
        <v>720</v>
      </c>
      <c r="J47" s="267">
        <v>148458.96</v>
      </c>
      <c r="K47" s="244">
        <v>3.2</v>
      </c>
      <c r="L47" s="244" t="s">
        <v>741</v>
      </c>
      <c r="M47" s="244" t="s">
        <v>713</v>
      </c>
      <c r="N47" s="244" t="s">
        <v>742</v>
      </c>
      <c r="O47" s="244" t="s">
        <v>714</v>
      </c>
      <c r="P47" s="244" t="s">
        <v>724</v>
      </c>
      <c r="Q47" s="244" t="s">
        <v>735</v>
      </c>
      <c r="R47" s="244" t="s">
        <v>743</v>
      </c>
      <c r="S47" s="170"/>
    </row>
    <row r="48" spans="2:19" ht="24.75" customHeight="1" x14ac:dyDescent="0.15">
      <c r="B48" s="266"/>
      <c r="C48" s="163" t="s">
        <v>694</v>
      </c>
      <c r="D48" s="122">
        <v>0</v>
      </c>
      <c r="E48" s="122">
        <v>0</v>
      </c>
      <c r="F48" s="122">
        <v>0</v>
      </c>
      <c r="G48" s="245"/>
      <c r="H48" s="245"/>
      <c r="I48" s="245"/>
      <c r="J48" s="268"/>
      <c r="K48" s="245"/>
      <c r="L48" s="245"/>
      <c r="M48" s="245"/>
      <c r="N48" s="245"/>
      <c r="O48" s="245"/>
      <c r="P48" s="245"/>
      <c r="Q48" s="245"/>
      <c r="R48" s="245"/>
      <c r="S48" s="170"/>
    </row>
    <row r="49" spans="2:19" ht="24.75" customHeight="1" x14ac:dyDescent="0.15">
      <c r="B49" s="266"/>
      <c r="C49" s="163">
        <v>2020</v>
      </c>
      <c r="D49" s="122">
        <v>54799.92</v>
      </c>
      <c r="E49" s="122"/>
      <c r="F49" s="123">
        <v>54799.92</v>
      </c>
      <c r="G49" s="270"/>
      <c r="H49" s="245"/>
      <c r="I49" s="245"/>
      <c r="J49" s="268"/>
      <c r="K49" s="245"/>
      <c r="L49" s="245"/>
      <c r="M49" s="245"/>
      <c r="N49" s="245"/>
      <c r="O49" s="245"/>
      <c r="P49" s="245"/>
      <c r="Q49" s="245"/>
      <c r="R49" s="245"/>
      <c r="S49" s="170"/>
    </row>
    <row r="50" spans="2:19" ht="24.75" customHeight="1" x14ac:dyDescent="0.15">
      <c r="B50" s="266"/>
      <c r="C50" s="163">
        <v>2021</v>
      </c>
      <c r="D50" s="122">
        <v>55895.92</v>
      </c>
      <c r="E50" s="122"/>
      <c r="F50" s="123">
        <v>55895.92</v>
      </c>
      <c r="G50" s="270"/>
      <c r="H50" s="245"/>
      <c r="I50" s="245"/>
      <c r="J50" s="268"/>
      <c r="K50" s="245"/>
      <c r="L50" s="245"/>
      <c r="M50" s="245"/>
      <c r="N50" s="245"/>
      <c r="O50" s="245"/>
      <c r="P50" s="245"/>
      <c r="Q50" s="245"/>
      <c r="R50" s="245"/>
      <c r="S50" s="170"/>
    </row>
    <row r="51" spans="2:19" ht="24.75" customHeight="1" x14ac:dyDescent="0.15">
      <c r="B51" s="266"/>
      <c r="C51" s="163">
        <v>2022</v>
      </c>
      <c r="D51" s="122">
        <v>57013.84</v>
      </c>
      <c r="E51" s="122"/>
      <c r="F51" s="123">
        <v>57013.84</v>
      </c>
      <c r="G51" s="270"/>
      <c r="H51" s="245"/>
      <c r="I51" s="245"/>
      <c r="J51" s="268"/>
      <c r="K51" s="245"/>
      <c r="L51" s="245"/>
      <c r="M51" s="245"/>
      <c r="N51" s="245"/>
      <c r="O51" s="245"/>
      <c r="P51" s="245"/>
      <c r="Q51" s="245"/>
      <c r="R51" s="245"/>
      <c r="S51" s="170"/>
    </row>
    <row r="52" spans="2:19" ht="24.75" customHeight="1" x14ac:dyDescent="0.15">
      <c r="B52" s="266"/>
      <c r="C52" s="163" t="s">
        <v>695</v>
      </c>
      <c r="D52" s="122">
        <v>167709.68</v>
      </c>
      <c r="E52" s="166"/>
      <c r="F52" s="123">
        <v>167709.68</v>
      </c>
      <c r="G52" s="271"/>
      <c r="H52" s="246"/>
      <c r="I52" s="246"/>
      <c r="J52" s="269"/>
      <c r="K52" s="246"/>
      <c r="L52" s="246"/>
      <c r="M52" s="246"/>
      <c r="N52" s="246"/>
      <c r="O52" s="246"/>
      <c r="P52" s="246"/>
      <c r="Q52" s="246"/>
      <c r="R52" s="246"/>
      <c r="S52" s="170"/>
    </row>
    <row r="53" spans="2:19" s="53" customFormat="1" ht="12.75" customHeight="1" x14ac:dyDescent="0.15">
      <c r="B53" s="266" t="s">
        <v>744</v>
      </c>
      <c r="C53" s="163" t="s">
        <v>692</v>
      </c>
      <c r="D53" s="122" t="s">
        <v>745</v>
      </c>
      <c r="E53" s="122" t="s">
        <v>746</v>
      </c>
      <c r="F53" s="124">
        <v>0</v>
      </c>
      <c r="G53" s="244" t="s">
        <v>710</v>
      </c>
      <c r="H53" s="244" t="s">
        <v>710</v>
      </c>
      <c r="I53" s="244" t="s">
        <v>747</v>
      </c>
      <c r="J53" s="267">
        <v>148458.96</v>
      </c>
      <c r="K53" s="267">
        <v>2.19</v>
      </c>
      <c r="L53" s="244" t="s">
        <v>712</v>
      </c>
      <c r="M53" s="263" t="s">
        <v>721</v>
      </c>
      <c r="N53" s="244" t="s">
        <v>722</v>
      </c>
      <c r="O53" s="263" t="s">
        <v>714</v>
      </c>
      <c r="P53" s="244" t="s">
        <v>724</v>
      </c>
      <c r="Q53" s="244" t="s">
        <v>735</v>
      </c>
      <c r="R53" s="244" t="s">
        <v>748</v>
      </c>
    </row>
    <row r="54" spans="2:19" s="53" customFormat="1" ht="12.75" customHeight="1" x14ac:dyDescent="0.15">
      <c r="B54" s="266"/>
      <c r="C54" s="163" t="s">
        <v>694</v>
      </c>
      <c r="D54" s="122" t="s">
        <v>749</v>
      </c>
      <c r="E54" s="122" t="s">
        <v>750</v>
      </c>
      <c r="F54" s="125">
        <v>0</v>
      </c>
      <c r="G54" s="245"/>
      <c r="H54" s="245"/>
      <c r="I54" s="245"/>
      <c r="J54" s="268"/>
      <c r="K54" s="268"/>
      <c r="L54" s="245"/>
      <c r="M54" s="264"/>
      <c r="N54" s="245"/>
      <c r="O54" s="264"/>
      <c r="P54" s="245"/>
      <c r="Q54" s="245"/>
      <c r="R54" s="245"/>
    </row>
    <row r="55" spans="2:19" s="53" customFormat="1" ht="12.75" customHeight="1" x14ac:dyDescent="0.15">
      <c r="B55" s="266"/>
      <c r="C55" s="163">
        <v>2020</v>
      </c>
      <c r="D55" s="126">
        <v>0</v>
      </c>
      <c r="E55" s="126">
        <v>0</v>
      </c>
      <c r="F55" s="126">
        <v>0</v>
      </c>
      <c r="G55" s="245"/>
      <c r="H55" s="245"/>
      <c r="I55" s="245"/>
      <c r="J55" s="268"/>
      <c r="K55" s="268"/>
      <c r="L55" s="245"/>
      <c r="M55" s="264"/>
      <c r="N55" s="245"/>
      <c r="O55" s="264"/>
      <c r="P55" s="245"/>
      <c r="Q55" s="245"/>
      <c r="R55" s="245"/>
    </row>
    <row r="56" spans="2:19" s="53" customFormat="1" ht="12.75" customHeight="1" x14ac:dyDescent="0.15">
      <c r="B56" s="266"/>
      <c r="C56" s="163">
        <v>2021</v>
      </c>
      <c r="D56" s="126">
        <v>0</v>
      </c>
      <c r="E56" s="126">
        <v>0</v>
      </c>
      <c r="F56" s="126">
        <v>0</v>
      </c>
      <c r="G56" s="245"/>
      <c r="H56" s="245"/>
      <c r="I56" s="245"/>
      <c r="J56" s="268"/>
      <c r="K56" s="268"/>
      <c r="L56" s="245"/>
      <c r="M56" s="264"/>
      <c r="N56" s="245"/>
      <c r="O56" s="264"/>
      <c r="P56" s="245"/>
      <c r="Q56" s="245"/>
      <c r="R56" s="245"/>
    </row>
    <row r="57" spans="2:19" s="53" customFormat="1" ht="12.75" customHeight="1" x14ac:dyDescent="0.15">
      <c r="B57" s="266"/>
      <c r="C57" s="163">
        <v>2022</v>
      </c>
      <c r="D57" s="126">
        <v>0</v>
      </c>
      <c r="E57" s="126">
        <v>0</v>
      </c>
      <c r="F57" s="126">
        <v>0</v>
      </c>
      <c r="G57" s="245"/>
      <c r="H57" s="245"/>
      <c r="I57" s="245"/>
      <c r="J57" s="268"/>
      <c r="K57" s="268"/>
      <c r="L57" s="245"/>
      <c r="M57" s="264"/>
      <c r="N57" s="245"/>
      <c r="O57" s="264"/>
      <c r="P57" s="245"/>
      <c r="Q57" s="245"/>
      <c r="R57" s="245"/>
    </row>
    <row r="58" spans="2:19" s="53" customFormat="1" ht="12.75" customHeight="1" x14ac:dyDescent="0.15">
      <c r="B58" s="266"/>
      <c r="C58" s="163" t="s">
        <v>695</v>
      </c>
      <c r="D58" s="126">
        <v>0</v>
      </c>
      <c r="E58" s="126">
        <v>0</v>
      </c>
      <c r="F58" s="126">
        <f t="shared" ref="F58" si="2">SUM(F55:F57)</f>
        <v>0</v>
      </c>
      <c r="G58" s="246"/>
      <c r="H58" s="246"/>
      <c r="I58" s="246"/>
      <c r="J58" s="269"/>
      <c r="K58" s="269"/>
      <c r="L58" s="246"/>
      <c r="M58" s="265"/>
      <c r="N58" s="246"/>
      <c r="O58" s="265"/>
      <c r="P58" s="246"/>
      <c r="Q58" s="246"/>
      <c r="R58" s="246"/>
    </row>
    <row r="59" spans="2:19" x14ac:dyDescent="0.15">
      <c r="B59" s="90"/>
      <c r="C59" s="90"/>
      <c r="D59" s="127"/>
      <c r="E59" s="127"/>
      <c r="F59" s="127"/>
      <c r="G59" s="90"/>
      <c r="H59" s="90"/>
      <c r="I59" s="90"/>
      <c r="J59" s="128"/>
      <c r="K59" s="90"/>
      <c r="L59" s="90"/>
      <c r="M59" s="90"/>
      <c r="N59" s="90"/>
      <c r="O59" s="90"/>
      <c r="P59" s="90"/>
      <c r="Q59" s="90"/>
      <c r="R59" s="90"/>
    </row>
    <row r="60" spans="2:19" x14ac:dyDescent="0.15">
      <c r="B60" s="90"/>
      <c r="C60" s="90"/>
      <c r="D60" s="127"/>
      <c r="E60" s="127"/>
      <c r="F60" s="127"/>
      <c r="G60" s="90"/>
      <c r="H60" s="90"/>
      <c r="I60" s="90"/>
      <c r="J60" s="128"/>
      <c r="K60" s="90"/>
      <c r="L60" s="90"/>
      <c r="M60" s="90"/>
      <c r="N60" s="90"/>
      <c r="O60" s="90"/>
      <c r="P60" s="90"/>
      <c r="Q60" s="90"/>
      <c r="R60" s="90"/>
    </row>
    <row r="61" spans="2:19" x14ac:dyDescent="0.15">
      <c r="B61" s="90"/>
      <c r="C61" s="90"/>
      <c r="D61" s="127"/>
      <c r="E61" s="127"/>
      <c r="F61" s="127"/>
      <c r="G61" s="90"/>
      <c r="H61" s="90"/>
      <c r="I61" s="90"/>
      <c r="J61" s="128"/>
      <c r="K61" s="90"/>
      <c r="L61" s="90"/>
      <c r="M61" s="90"/>
      <c r="N61" s="90"/>
      <c r="O61" s="90"/>
      <c r="P61" s="90"/>
      <c r="Q61" s="90"/>
      <c r="R61" s="90"/>
    </row>
    <row r="62" spans="2:19" x14ac:dyDescent="0.15">
      <c r="B62" s="90"/>
      <c r="C62" s="90"/>
      <c r="D62" s="127"/>
      <c r="E62" s="127"/>
      <c r="F62" s="127"/>
      <c r="G62" s="90"/>
      <c r="H62" s="90"/>
      <c r="I62" s="90"/>
      <c r="J62" s="128"/>
      <c r="K62" s="90"/>
      <c r="L62" s="90"/>
      <c r="M62" s="90"/>
      <c r="N62" s="90"/>
      <c r="O62" s="90"/>
      <c r="P62" s="90"/>
      <c r="Q62" s="90"/>
      <c r="R62" s="90"/>
    </row>
  </sheetData>
  <mergeCells count="85">
    <mergeCell ref="O5:O10"/>
    <mergeCell ref="P5:P10"/>
    <mergeCell ref="A2:E2"/>
    <mergeCell ref="B5:B10"/>
    <mergeCell ref="G5:G10"/>
    <mergeCell ref="H5:H10"/>
    <mergeCell ref="I5:I10"/>
    <mergeCell ref="J5:J10"/>
    <mergeCell ref="B17:B22"/>
    <mergeCell ref="C17:R22"/>
    <mergeCell ref="Q5:Q10"/>
    <mergeCell ref="R5:R10"/>
    <mergeCell ref="B11:B16"/>
    <mergeCell ref="G11:G16"/>
    <mergeCell ref="H11:H16"/>
    <mergeCell ref="I11:I16"/>
    <mergeCell ref="J11:J16"/>
    <mergeCell ref="K11:K16"/>
    <mergeCell ref="L11:L16"/>
    <mergeCell ref="M11:M16"/>
    <mergeCell ref="K5:K10"/>
    <mergeCell ref="L5:L10"/>
    <mergeCell ref="M5:M10"/>
    <mergeCell ref="N5:N10"/>
    <mergeCell ref="N11:N16"/>
    <mergeCell ref="O11:O16"/>
    <mergeCell ref="P11:P16"/>
    <mergeCell ref="Q11:Q16"/>
    <mergeCell ref="R11:R16"/>
    <mergeCell ref="B23:B28"/>
    <mergeCell ref="D23:R28"/>
    <mergeCell ref="B29:B34"/>
    <mergeCell ref="D29:R34"/>
    <mergeCell ref="B35:B40"/>
    <mergeCell ref="G35:G40"/>
    <mergeCell ref="H35:H40"/>
    <mergeCell ref="I35:I40"/>
    <mergeCell ref="J35:J40"/>
    <mergeCell ref="K35:K40"/>
    <mergeCell ref="R35:R40"/>
    <mergeCell ref="O35:O40"/>
    <mergeCell ref="P35:P40"/>
    <mergeCell ref="Q35:Q40"/>
    <mergeCell ref="L35:L40"/>
    <mergeCell ref="M35:M40"/>
    <mergeCell ref="N35:N40"/>
    <mergeCell ref="B41:B46"/>
    <mergeCell ref="G41:G46"/>
    <mergeCell ref="H41:H46"/>
    <mergeCell ref="I41:I46"/>
    <mergeCell ref="J41:J46"/>
    <mergeCell ref="O41:O46"/>
    <mergeCell ref="P41:P46"/>
    <mergeCell ref="Q41:Q46"/>
    <mergeCell ref="R41:R46"/>
    <mergeCell ref="B47:B52"/>
    <mergeCell ref="G47:G52"/>
    <mergeCell ref="H47:H52"/>
    <mergeCell ref="I47:I52"/>
    <mergeCell ref="J47:J52"/>
    <mergeCell ref="K47:K52"/>
    <mergeCell ref="K41:K46"/>
    <mergeCell ref="L41:L46"/>
    <mergeCell ref="M41:M46"/>
    <mergeCell ref="N41:N46"/>
    <mergeCell ref="K53:K58"/>
    <mergeCell ref="L53:L58"/>
    <mergeCell ref="M53:M58"/>
    <mergeCell ref="N53:N58"/>
    <mergeCell ref="L47:L52"/>
    <mergeCell ref="M47:M52"/>
    <mergeCell ref="N47:N52"/>
    <mergeCell ref="B53:B58"/>
    <mergeCell ref="G53:G58"/>
    <mergeCell ref="H53:H58"/>
    <mergeCell ref="I53:I58"/>
    <mergeCell ref="J53:J58"/>
    <mergeCell ref="O53:O58"/>
    <mergeCell ref="P53:P58"/>
    <mergeCell ref="Q53:Q58"/>
    <mergeCell ref="R53:R58"/>
    <mergeCell ref="R47:R52"/>
    <mergeCell ref="O47:O52"/>
    <mergeCell ref="P47:P52"/>
    <mergeCell ref="Q47:Q5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B714C-1C25-4A87-A019-6431EDAEFF97}">
  <sheetPr>
    <tabColor theme="0" tint="-4.9989318521683403E-2"/>
  </sheetPr>
  <dimension ref="A1:S213"/>
  <sheetViews>
    <sheetView showGridLines="0" topLeftCell="A113" zoomScale="60" zoomScaleNormal="60" workbookViewId="0">
      <selection activeCell="A139" sqref="A139"/>
    </sheetView>
  </sheetViews>
  <sheetFormatPr baseColWidth="10" defaultColWidth="9" defaultRowHeight="13" x14ac:dyDescent="0.15"/>
  <cols>
    <col min="1" max="1" width="9" style="14"/>
    <col min="2" max="2" width="20.6640625" style="14" customWidth="1"/>
    <col min="3" max="3" width="24" style="14" customWidth="1"/>
    <col min="4" max="4" width="16.33203125" style="14" customWidth="1"/>
    <col min="5" max="5" width="17.5" style="14" customWidth="1"/>
    <col min="6" max="8" width="15.6640625" style="14" customWidth="1"/>
    <col min="9" max="9" width="22.6640625" style="14" customWidth="1"/>
    <col min="10" max="17" width="15.6640625" style="14" customWidth="1"/>
    <col min="18" max="18" width="42.6640625" style="14" customWidth="1"/>
    <col min="19" max="16384" width="9" style="14"/>
  </cols>
  <sheetData>
    <row r="1" spans="1:19" customFormat="1" ht="14" x14ac:dyDescent="0.15">
      <c r="A1" s="12" t="s">
        <v>751</v>
      </c>
      <c r="B1" s="87"/>
      <c r="C1" s="87"/>
      <c r="D1" s="87"/>
      <c r="E1" s="87"/>
      <c r="F1" s="87"/>
      <c r="G1" s="87"/>
      <c r="H1" s="87"/>
      <c r="I1" s="87"/>
      <c r="J1" s="87"/>
      <c r="K1" s="87"/>
      <c r="L1" s="87"/>
      <c r="M1" s="87"/>
      <c r="N1" s="87"/>
      <c r="O1" s="87"/>
      <c r="P1" s="87"/>
      <c r="Q1" s="87"/>
      <c r="R1" s="87"/>
      <c r="S1" s="87"/>
    </row>
    <row r="2" spans="1:19" ht="37.5" customHeight="1" x14ac:dyDescent="0.15">
      <c r="A2" s="301"/>
      <c r="B2" s="301"/>
      <c r="C2" s="301"/>
      <c r="D2" s="301"/>
      <c r="E2" s="301"/>
    </row>
    <row r="3" spans="1:19" ht="75" customHeight="1" x14ac:dyDescent="0.15">
      <c r="A3" s="11"/>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c r="S3" s="11"/>
    </row>
    <row r="4" spans="1:19" ht="12.75" customHeight="1" x14ac:dyDescent="0.15">
      <c r="A4" s="11"/>
      <c r="B4" s="278" t="s">
        <v>752</v>
      </c>
      <c r="C4" s="164" t="s">
        <v>692</v>
      </c>
      <c r="D4" s="254" t="s">
        <v>753</v>
      </c>
      <c r="E4" s="255"/>
      <c r="F4" s="255"/>
      <c r="G4" s="255"/>
      <c r="H4" s="255"/>
      <c r="I4" s="255"/>
      <c r="J4" s="255"/>
      <c r="K4" s="255"/>
      <c r="L4" s="255"/>
      <c r="M4" s="255"/>
      <c r="N4" s="255"/>
      <c r="O4" s="255"/>
      <c r="P4" s="255"/>
      <c r="Q4" s="255"/>
      <c r="R4" s="256"/>
      <c r="S4" s="11"/>
    </row>
    <row r="5" spans="1:19" ht="12.75" customHeight="1" x14ac:dyDescent="0.15">
      <c r="A5" s="11"/>
      <c r="B5" s="278"/>
      <c r="C5" s="164" t="s">
        <v>694</v>
      </c>
      <c r="D5" s="257"/>
      <c r="E5" s="287"/>
      <c r="F5" s="287"/>
      <c r="G5" s="287"/>
      <c r="H5" s="287"/>
      <c r="I5" s="287"/>
      <c r="J5" s="287"/>
      <c r="K5" s="287"/>
      <c r="L5" s="287"/>
      <c r="M5" s="287"/>
      <c r="N5" s="287"/>
      <c r="O5" s="287"/>
      <c r="P5" s="287"/>
      <c r="Q5" s="287"/>
      <c r="R5" s="259"/>
      <c r="S5" s="11"/>
    </row>
    <row r="6" spans="1:19" ht="12.75" customHeight="1" x14ac:dyDescent="0.15">
      <c r="A6" s="11"/>
      <c r="B6" s="278"/>
      <c r="C6" s="164">
        <v>2020</v>
      </c>
      <c r="D6" s="257"/>
      <c r="E6" s="287"/>
      <c r="F6" s="287"/>
      <c r="G6" s="287"/>
      <c r="H6" s="287"/>
      <c r="I6" s="287"/>
      <c r="J6" s="287"/>
      <c r="K6" s="287"/>
      <c r="L6" s="287"/>
      <c r="M6" s="287"/>
      <c r="N6" s="287"/>
      <c r="O6" s="287"/>
      <c r="P6" s="287"/>
      <c r="Q6" s="287"/>
      <c r="R6" s="259"/>
      <c r="S6" s="11"/>
    </row>
    <row r="7" spans="1:19" ht="12.75" customHeight="1" x14ac:dyDescent="0.15">
      <c r="A7" s="11"/>
      <c r="B7" s="278"/>
      <c r="C7" s="164">
        <v>2021</v>
      </c>
      <c r="D7" s="257"/>
      <c r="E7" s="287"/>
      <c r="F7" s="287"/>
      <c r="G7" s="287"/>
      <c r="H7" s="287"/>
      <c r="I7" s="287"/>
      <c r="J7" s="287"/>
      <c r="K7" s="287"/>
      <c r="L7" s="287"/>
      <c r="M7" s="287"/>
      <c r="N7" s="287"/>
      <c r="O7" s="287"/>
      <c r="P7" s="287"/>
      <c r="Q7" s="287"/>
      <c r="R7" s="259"/>
      <c r="S7" s="11"/>
    </row>
    <row r="8" spans="1:19" ht="12.75" customHeight="1" x14ac:dyDescent="0.15">
      <c r="A8" s="11"/>
      <c r="B8" s="278"/>
      <c r="C8" s="164">
        <v>2022</v>
      </c>
      <c r="D8" s="257"/>
      <c r="E8" s="287"/>
      <c r="F8" s="287"/>
      <c r="G8" s="287"/>
      <c r="H8" s="287"/>
      <c r="I8" s="287"/>
      <c r="J8" s="287"/>
      <c r="K8" s="287"/>
      <c r="L8" s="287"/>
      <c r="M8" s="287"/>
      <c r="N8" s="287"/>
      <c r="O8" s="287"/>
      <c r="P8" s="287"/>
      <c r="Q8" s="287"/>
      <c r="R8" s="259"/>
      <c r="S8" s="11"/>
    </row>
    <row r="9" spans="1:19" ht="12.75" customHeight="1" x14ac:dyDescent="0.15">
      <c r="A9" s="11"/>
      <c r="B9" s="278"/>
      <c r="C9" s="164" t="s">
        <v>695</v>
      </c>
      <c r="D9" s="260"/>
      <c r="E9" s="261"/>
      <c r="F9" s="261"/>
      <c r="G9" s="261"/>
      <c r="H9" s="261"/>
      <c r="I9" s="261"/>
      <c r="J9" s="261"/>
      <c r="K9" s="261"/>
      <c r="L9" s="261"/>
      <c r="M9" s="261"/>
      <c r="N9" s="261"/>
      <c r="O9" s="261"/>
      <c r="P9" s="261"/>
      <c r="Q9" s="261"/>
      <c r="R9" s="262"/>
      <c r="S9" s="11"/>
    </row>
    <row r="10" spans="1:19" ht="12.75" customHeight="1" x14ac:dyDescent="0.15">
      <c r="A10" s="11"/>
      <c r="B10" s="278" t="s">
        <v>754</v>
      </c>
      <c r="C10" s="164" t="s">
        <v>692</v>
      </c>
      <c r="D10" s="254" t="s">
        <v>755</v>
      </c>
      <c r="E10" s="255"/>
      <c r="F10" s="255"/>
      <c r="G10" s="255"/>
      <c r="H10" s="255"/>
      <c r="I10" s="255"/>
      <c r="J10" s="255"/>
      <c r="K10" s="255"/>
      <c r="L10" s="255"/>
      <c r="M10" s="255"/>
      <c r="N10" s="255"/>
      <c r="O10" s="255"/>
      <c r="P10" s="255"/>
      <c r="Q10" s="255"/>
      <c r="R10" s="256"/>
      <c r="S10" s="11"/>
    </row>
    <row r="11" spans="1:19" ht="14" x14ac:dyDescent="0.15">
      <c r="A11" s="11"/>
      <c r="B11" s="278"/>
      <c r="C11" s="164" t="s">
        <v>694</v>
      </c>
      <c r="D11" s="257"/>
      <c r="E11" s="287"/>
      <c r="F11" s="287"/>
      <c r="G11" s="287"/>
      <c r="H11" s="287"/>
      <c r="I11" s="287"/>
      <c r="J11" s="287"/>
      <c r="K11" s="287"/>
      <c r="L11" s="287"/>
      <c r="M11" s="287"/>
      <c r="N11" s="287"/>
      <c r="O11" s="287"/>
      <c r="P11" s="287"/>
      <c r="Q11" s="287"/>
      <c r="R11" s="259"/>
      <c r="S11" s="11"/>
    </row>
    <row r="12" spans="1:19" x14ac:dyDescent="0.15">
      <c r="A12" s="11"/>
      <c r="B12" s="278"/>
      <c r="C12" s="164">
        <v>2020</v>
      </c>
      <c r="D12" s="257"/>
      <c r="E12" s="287"/>
      <c r="F12" s="287"/>
      <c r="G12" s="287"/>
      <c r="H12" s="287"/>
      <c r="I12" s="287"/>
      <c r="J12" s="287"/>
      <c r="K12" s="287"/>
      <c r="L12" s="287"/>
      <c r="M12" s="287"/>
      <c r="N12" s="287"/>
      <c r="O12" s="287"/>
      <c r="P12" s="287"/>
      <c r="Q12" s="287"/>
      <c r="R12" s="259"/>
      <c r="S12" s="11"/>
    </row>
    <row r="13" spans="1:19" x14ac:dyDescent="0.15">
      <c r="A13" s="11"/>
      <c r="B13" s="278"/>
      <c r="C13" s="164">
        <v>2021</v>
      </c>
      <c r="D13" s="257"/>
      <c r="E13" s="287"/>
      <c r="F13" s="287"/>
      <c r="G13" s="287"/>
      <c r="H13" s="287"/>
      <c r="I13" s="287"/>
      <c r="J13" s="287"/>
      <c r="K13" s="287"/>
      <c r="L13" s="287"/>
      <c r="M13" s="287"/>
      <c r="N13" s="287"/>
      <c r="O13" s="287"/>
      <c r="P13" s="287"/>
      <c r="Q13" s="287"/>
      <c r="R13" s="259"/>
      <c r="S13" s="11"/>
    </row>
    <row r="14" spans="1:19" x14ac:dyDescent="0.15">
      <c r="A14" s="11"/>
      <c r="B14" s="278"/>
      <c r="C14" s="164">
        <v>2022</v>
      </c>
      <c r="D14" s="257"/>
      <c r="E14" s="287"/>
      <c r="F14" s="287"/>
      <c r="G14" s="287"/>
      <c r="H14" s="287"/>
      <c r="I14" s="287"/>
      <c r="J14" s="287"/>
      <c r="K14" s="287"/>
      <c r="L14" s="287"/>
      <c r="M14" s="287"/>
      <c r="N14" s="287"/>
      <c r="O14" s="287"/>
      <c r="P14" s="287"/>
      <c r="Q14" s="287"/>
      <c r="R14" s="259"/>
      <c r="S14" s="11"/>
    </row>
    <row r="15" spans="1:19" ht="14" x14ac:dyDescent="0.15">
      <c r="A15" s="11"/>
      <c r="B15" s="278"/>
      <c r="C15" s="164" t="s">
        <v>695</v>
      </c>
      <c r="D15" s="260"/>
      <c r="E15" s="261"/>
      <c r="F15" s="261"/>
      <c r="G15" s="261"/>
      <c r="H15" s="261"/>
      <c r="I15" s="261"/>
      <c r="J15" s="261"/>
      <c r="K15" s="261"/>
      <c r="L15" s="261"/>
      <c r="M15" s="261"/>
      <c r="N15" s="261"/>
      <c r="O15" s="261"/>
      <c r="P15" s="261"/>
      <c r="Q15" s="261"/>
      <c r="R15" s="262"/>
      <c r="S15" s="11"/>
    </row>
    <row r="16" spans="1:19" ht="18.75" customHeight="1" x14ac:dyDescent="0.15">
      <c r="A16" s="11"/>
      <c r="B16" s="278" t="s">
        <v>756</v>
      </c>
      <c r="C16" s="164" t="s">
        <v>692</v>
      </c>
      <c r="D16" s="129">
        <v>458000</v>
      </c>
      <c r="E16" s="129">
        <v>458000</v>
      </c>
      <c r="F16" s="122" t="s">
        <v>757</v>
      </c>
      <c r="G16" s="165">
        <v>6</v>
      </c>
      <c r="H16" s="129">
        <v>76333</v>
      </c>
      <c r="I16" s="244" t="s">
        <v>758</v>
      </c>
      <c r="J16" s="302">
        <v>872292.38</v>
      </c>
      <c r="K16" s="267">
        <v>0.48</v>
      </c>
      <c r="L16" s="244" t="s">
        <v>712</v>
      </c>
      <c r="M16" s="244" t="s">
        <v>721</v>
      </c>
      <c r="N16" s="244" t="s">
        <v>759</v>
      </c>
      <c r="O16" s="244" t="s">
        <v>760</v>
      </c>
      <c r="P16" s="244" t="s">
        <v>761</v>
      </c>
      <c r="Q16" s="244" t="s">
        <v>762</v>
      </c>
      <c r="R16" s="280" t="s">
        <v>763</v>
      </c>
      <c r="S16" s="11"/>
    </row>
    <row r="17" spans="1:19" ht="18.75" customHeight="1" x14ac:dyDescent="0.15">
      <c r="A17" s="11"/>
      <c r="B17" s="278"/>
      <c r="C17" s="164" t="s">
        <v>694</v>
      </c>
      <c r="D17" s="129">
        <v>350191</v>
      </c>
      <c r="E17" s="129">
        <v>350191</v>
      </c>
      <c r="F17" s="122" t="s">
        <v>757</v>
      </c>
      <c r="G17" s="165">
        <v>6</v>
      </c>
      <c r="H17" s="129">
        <v>58365</v>
      </c>
      <c r="I17" s="276"/>
      <c r="J17" s="303"/>
      <c r="K17" s="276"/>
      <c r="L17" s="276"/>
      <c r="M17" s="276"/>
      <c r="N17" s="276"/>
      <c r="O17" s="276"/>
      <c r="P17" s="276"/>
      <c r="Q17" s="276"/>
      <c r="R17" s="299"/>
      <c r="S17" s="11"/>
    </row>
    <row r="18" spans="1:19" ht="23.25" customHeight="1" x14ac:dyDescent="0.15">
      <c r="A18" s="11"/>
      <c r="B18" s="278"/>
      <c r="C18" s="164">
        <v>2020</v>
      </c>
      <c r="D18" s="129">
        <v>1832933</v>
      </c>
      <c r="E18" s="129">
        <v>1832933</v>
      </c>
      <c r="F18" s="122" t="s">
        <v>757</v>
      </c>
      <c r="G18" s="165">
        <v>15</v>
      </c>
      <c r="H18" s="129">
        <v>122196</v>
      </c>
      <c r="I18" s="276"/>
      <c r="J18" s="303"/>
      <c r="K18" s="276"/>
      <c r="L18" s="276"/>
      <c r="M18" s="276"/>
      <c r="N18" s="276"/>
      <c r="O18" s="276"/>
      <c r="P18" s="276"/>
      <c r="Q18" s="276"/>
      <c r="R18" s="299"/>
      <c r="S18" s="37"/>
    </row>
    <row r="19" spans="1:19" ht="23.25" customHeight="1" x14ac:dyDescent="0.15">
      <c r="A19" s="11"/>
      <c r="B19" s="278"/>
      <c r="C19" s="164">
        <v>2021</v>
      </c>
      <c r="D19" s="129">
        <v>5345970</v>
      </c>
      <c r="E19" s="129">
        <v>5345970</v>
      </c>
      <c r="F19" s="122" t="s">
        <v>757</v>
      </c>
      <c r="G19" s="165">
        <v>40.799999999999997</v>
      </c>
      <c r="H19" s="129">
        <v>131029</v>
      </c>
      <c r="I19" s="276"/>
      <c r="J19" s="303"/>
      <c r="K19" s="276"/>
      <c r="L19" s="276"/>
      <c r="M19" s="276"/>
      <c r="N19" s="276"/>
      <c r="O19" s="276"/>
      <c r="P19" s="276"/>
      <c r="Q19" s="276"/>
      <c r="R19" s="299"/>
      <c r="S19" s="11"/>
    </row>
    <row r="20" spans="1:19" ht="23.25" customHeight="1" x14ac:dyDescent="0.15">
      <c r="A20" s="11"/>
      <c r="B20" s="278"/>
      <c r="C20" s="164">
        <v>2022</v>
      </c>
      <c r="D20" s="129">
        <v>5345970</v>
      </c>
      <c r="E20" s="129">
        <v>5345970</v>
      </c>
      <c r="F20" s="122" t="s">
        <v>757</v>
      </c>
      <c r="G20" s="165">
        <v>40.799999999999997</v>
      </c>
      <c r="H20" s="129">
        <v>131029</v>
      </c>
      <c r="I20" s="276"/>
      <c r="J20" s="303"/>
      <c r="K20" s="276"/>
      <c r="L20" s="276"/>
      <c r="M20" s="276"/>
      <c r="N20" s="276"/>
      <c r="O20" s="276"/>
      <c r="P20" s="276"/>
      <c r="Q20" s="276"/>
      <c r="R20" s="299"/>
      <c r="S20" s="11"/>
    </row>
    <row r="21" spans="1:19" ht="23.25" customHeight="1" x14ac:dyDescent="0.15">
      <c r="A21" s="11"/>
      <c r="B21" s="278"/>
      <c r="C21" s="164" t="s">
        <v>695</v>
      </c>
      <c r="D21" s="129">
        <v>12524873</v>
      </c>
      <c r="E21" s="129">
        <v>12524873</v>
      </c>
      <c r="F21" s="122" t="s">
        <v>757</v>
      </c>
      <c r="G21" s="165">
        <v>96.6</v>
      </c>
      <c r="H21" s="129">
        <v>129657</v>
      </c>
      <c r="I21" s="277"/>
      <c r="J21" s="304"/>
      <c r="K21" s="277"/>
      <c r="L21" s="277"/>
      <c r="M21" s="277"/>
      <c r="N21" s="277"/>
      <c r="O21" s="277"/>
      <c r="P21" s="277"/>
      <c r="Q21" s="277"/>
      <c r="R21" s="300"/>
      <c r="S21" s="11"/>
    </row>
    <row r="22" spans="1:19" ht="12.75" customHeight="1" x14ac:dyDescent="0.15">
      <c r="A22" s="11"/>
      <c r="B22" s="278" t="s">
        <v>764</v>
      </c>
      <c r="C22" s="164" t="s">
        <v>692</v>
      </c>
      <c r="D22" s="254" t="s">
        <v>765</v>
      </c>
      <c r="E22" s="255"/>
      <c r="F22" s="255"/>
      <c r="G22" s="255"/>
      <c r="H22" s="255"/>
      <c r="I22" s="255"/>
      <c r="J22" s="255"/>
      <c r="K22" s="255"/>
      <c r="L22" s="255"/>
      <c r="M22" s="255"/>
      <c r="N22" s="255"/>
      <c r="O22" s="255"/>
      <c r="P22" s="255"/>
      <c r="Q22" s="255"/>
      <c r="R22" s="256"/>
      <c r="S22" s="11"/>
    </row>
    <row r="23" spans="1:19" ht="12.75" customHeight="1" x14ac:dyDescent="0.15">
      <c r="A23" s="11"/>
      <c r="B23" s="278"/>
      <c r="C23" s="164" t="s">
        <v>694</v>
      </c>
      <c r="D23" s="257"/>
      <c r="E23" s="287"/>
      <c r="F23" s="287"/>
      <c r="G23" s="287"/>
      <c r="H23" s="287"/>
      <c r="I23" s="287"/>
      <c r="J23" s="287"/>
      <c r="K23" s="287"/>
      <c r="L23" s="287"/>
      <c r="M23" s="287"/>
      <c r="N23" s="287"/>
      <c r="O23" s="287"/>
      <c r="P23" s="287"/>
      <c r="Q23" s="287"/>
      <c r="R23" s="259"/>
      <c r="S23" s="11"/>
    </row>
    <row r="24" spans="1:19" ht="12.75" customHeight="1" x14ac:dyDescent="0.15">
      <c r="A24" s="11"/>
      <c r="B24" s="278"/>
      <c r="C24" s="164">
        <v>2020</v>
      </c>
      <c r="D24" s="257"/>
      <c r="E24" s="287"/>
      <c r="F24" s="287"/>
      <c r="G24" s="287"/>
      <c r="H24" s="287"/>
      <c r="I24" s="287"/>
      <c r="J24" s="287"/>
      <c r="K24" s="287"/>
      <c r="L24" s="287"/>
      <c r="M24" s="287"/>
      <c r="N24" s="287"/>
      <c r="O24" s="287"/>
      <c r="P24" s="287"/>
      <c r="Q24" s="287"/>
      <c r="R24" s="259"/>
      <c r="S24" s="11"/>
    </row>
    <row r="25" spans="1:19" ht="12.75" customHeight="1" x14ac:dyDescent="0.15">
      <c r="A25" s="11"/>
      <c r="B25" s="278"/>
      <c r="C25" s="164">
        <v>2021</v>
      </c>
      <c r="D25" s="257"/>
      <c r="E25" s="287"/>
      <c r="F25" s="287"/>
      <c r="G25" s="287"/>
      <c r="H25" s="287"/>
      <c r="I25" s="287"/>
      <c r="J25" s="287"/>
      <c r="K25" s="287"/>
      <c r="L25" s="287"/>
      <c r="M25" s="287"/>
      <c r="N25" s="287"/>
      <c r="O25" s="287"/>
      <c r="P25" s="287"/>
      <c r="Q25" s="287"/>
      <c r="R25" s="259"/>
      <c r="S25" s="11"/>
    </row>
    <row r="26" spans="1:19" ht="12.75" customHeight="1" x14ac:dyDescent="0.15">
      <c r="A26" s="11"/>
      <c r="B26" s="278"/>
      <c r="C26" s="164">
        <v>2022</v>
      </c>
      <c r="D26" s="257"/>
      <c r="E26" s="287"/>
      <c r="F26" s="287"/>
      <c r="G26" s="287"/>
      <c r="H26" s="287"/>
      <c r="I26" s="287"/>
      <c r="J26" s="287"/>
      <c r="K26" s="287"/>
      <c r="L26" s="287"/>
      <c r="M26" s="287"/>
      <c r="N26" s="287"/>
      <c r="O26" s="287"/>
      <c r="P26" s="287"/>
      <c r="Q26" s="287"/>
      <c r="R26" s="259"/>
      <c r="S26" s="11"/>
    </row>
    <row r="27" spans="1:19" ht="12.75" customHeight="1" x14ac:dyDescent="0.15">
      <c r="A27" s="11"/>
      <c r="B27" s="278"/>
      <c r="C27" s="164" t="s">
        <v>695</v>
      </c>
      <c r="D27" s="260"/>
      <c r="E27" s="261"/>
      <c r="F27" s="261"/>
      <c r="G27" s="261"/>
      <c r="H27" s="261"/>
      <c r="I27" s="261"/>
      <c r="J27" s="261"/>
      <c r="K27" s="261"/>
      <c r="L27" s="261"/>
      <c r="M27" s="261"/>
      <c r="N27" s="261"/>
      <c r="O27" s="261"/>
      <c r="P27" s="261"/>
      <c r="Q27" s="261"/>
      <c r="R27" s="262"/>
      <c r="S27" s="11"/>
    </row>
    <row r="28" spans="1:19" ht="12.75" customHeight="1" x14ac:dyDescent="0.15">
      <c r="A28" s="11"/>
      <c r="B28" s="278" t="s">
        <v>766</v>
      </c>
      <c r="C28" s="164" t="s">
        <v>692</v>
      </c>
      <c r="D28" s="254" t="s">
        <v>767</v>
      </c>
      <c r="E28" s="255"/>
      <c r="F28" s="255"/>
      <c r="G28" s="255"/>
      <c r="H28" s="255"/>
      <c r="I28" s="255"/>
      <c r="J28" s="255"/>
      <c r="K28" s="255"/>
      <c r="L28" s="255"/>
      <c r="M28" s="255"/>
      <c r="N28" s="255"/>
      <c r="O28" s="255"/>
      <c r="P28" s="255"/>
      <c r="Q28" s="255"/>
      <c r="R28" s="256"/>
      <c r="S28" s="11"/>
    </row>
    <row r="29" spans="1:19" ht="12.75" customHeight="1" x14ac:dyDescent="0.15">
      <c r="A29" s="11"/>
      <c r="B29" s="278"/>
      <c r="C29" s="164" t="s">
        <v>694</v>
      </c>
      <c r="D29" s="257"/>
      <c r="E29" s="287"/>
      <c r="F29" s="287"/>
      <c r="G29" s="287"/>
      <c r="H29" s="287"/>
      <c r="I29" s="287"/>
      <c r="J29" s="287"/>
      <c r="K29" s="287"/>
      <c r="L29" s="287"/>
      <c r="M29" s="287"/>
      <c r="N29" s="287"/>
      <c r="O29" s="287"/>
      <c r="P29" s="287"/>
      <c r="Q29" s="287"/>
      <c r="R29" s="259"/>
      <c r="S29" s="11"/>
    </row>
    <row r="30" spans="1:19" ht="12.75" customHeight="1" x14ac:dyDescent="0.15">
      <c r="A30" s="11"/>
      <c r="B30" s="278"/>
      <c r="C30" s="164">
        <v>2020</v>
      </c>
      <c r="D30" s="257"/>
      <c r="E30" s="287"/>
      <c r="F30" s="287"/>
      <c r="G30" s="287"/>
      <c r="H30" s="287"/>
      <c r="I30" s="287"/>
      <c r="J30" s="287"/>
      <c r="K30" s="287"/>
      <c r="L30" s="287"/>
      <c r="M30" s="287"/>
      <c r="N30" s="287"/>
      <c r="O30" s="287"/>
      <c r="P30" s="287"/>
      <c r="Q30" s="287"/>
      <c r="R30" s="259"/>
      <c r="S30" s="11"/>
    </row>
    <row r="31" spans="1:19" ht="12.75" customHeight="1" x14ac:dyDescent="0.15">
      <c r="A31" s="11"/>
      <c r="B31" s="278"/>
      <c r="C31" s="164">
        <v>2021</v>
      </c>
      <c r="D31" s="257"/>
      <c r="E31" s="287"/>
      <c r="F31" s="287"/>
      <c r="G31" s="287"/>
      <c r="H31" s="287"/>
      <c r="I31" s="287"/>
      <c r="J31" s="287"/>
      <c r="K31" s="287"/>
      <c r="L31" s="287"/>
      <c r="M31" s="287"/>
      <c r="N31" s="287"/>
      <c r="O31" s="287"/>
      <c r="P31" s="287"/>
      <c r="Q31" s="287"/>
      <c r="R31" s="259"/>
      <c r="S31" s="11"/>
    </row>
    <row r="32" spans="1:19" ht="12.75" customHeight="1" x14ac:dyDescent="0.15">
      <c r="A32" s="11"/>
      <c r="B32" s="278"/>
      <c r="C32" s="164">
        <v>2022</v>
      </c>
      <c r="D32" s="257"/>
      <c r="E32" s="287"/>
      <c r="F32" s="287"/>
      <c r="G32" s="287"/>
      <c r="H32" s="287"/>
      <c r="I32" s="287"/>
      <c r="J32" s="287"/>
      <c r="K32" s="287"/>
      <c r="L32" s="287"/>
      <c r="M32" s="287"/>
      <c r="N32" s="287"/>
      <c r="O32" s="287"/>
      <c r="P32" s="287"/>
      <c r="Q32" s="287"/>
      <c r="R32" s="259"/>
      <c r="S32" s="11"/>
    </row>
    <row r="33" spans="1:19" ht="12.75" customHeight="1" x14ac:dyDescent="0.15">
      <c r="A33" s="11"/>
      <c r="B33" s="278"/>
      <c r="C33" s="164" t="s">
        <v>695</v>
      </c>
      <c r="D33" s="260"/>
      <c r="E33" s="261"/>
      <c r="F33" s="261"/>
      <c r="G33" s="261"/>
      <c r="H33" s="261"/>
      <c r="I33" s="261"/>
      <c r="J33" s="261"/>
      <c r="K33" s="261"/>
      <c r="L33" s="261"/>
      <c r="M33" s="261"/>
      <c r="N33" s="261"/>
      <c r="O33" s="261"/>
      <c r="P33" s="261"/>
      <c r="Q33" s="261"/>
      <c r="R33" s="262"/>
      <c r="S33" s="11"/>
    </row>
    <row r="34" spans="1:19" ht="12.75" customHeight="1" x14ac:dyDescent="0.15">
      <c r="A34" s="11"/>
      <c r="B34" s="278" t="s">
        <v>768</v>
      </c>
      <c r="C34" s="164" t="s">
        <v>692</v>
      </c>
      <c r="D34" s="130">
        <v>2444130</v>
      </c>
      <c r="E34" s="130">
        <v>2444130</v>
      </c>
      <c r="F34" s="122">
        <v>0</v>
      </c>
      <c r="G34" s="244" t="s">
        <v>710</v>
      </c>
      <c r="H34" s="244" t="s">
        <v>710</v>
      </c>
      <c r="I34" s="244" t="s">
        <v>769</v>
      </c>
      <c r="J34" s="267">
        <v>872292.38</v>
      </c>
      <c r="K34" s="267">
        <v>0.36</v>
      </c>
      <c r="L34" s="244" t="s">
        <v>712</v>
      </c>
      <c r="M34" s="263" t="s">
        <v>713</v>
      </c>
      <c r="N34" s="263" t="s">
        <v>770</v>
      </c>
      <c r="O34" s="263" t="s">
        <v>714</v>
      </c>
      <c r="P34" s="244" t="s">
        <v>771</v>
      </c>
      <c r="Q34" s="263" t="s">
        <v>772</v>
      </c>
      <c r="R34" s="244" t="s">
        <v>773</v>
      </c>
      <c r="S34" s="11"/>
    </row>
    <row r="35" spans="1:19" ht="12.75" customHeight="1" x14ac:dyDescent="0.15">
      <c r="A35" s="11"/>
      <c r="B35" s="278"/>
      <c r="C35" s="164" t="s">
        <v>694</v>
      </c>
      <c r="D35" s="130">
        <v>5096681</v>
      </c>
      <c r="E35" s="130">
        <v>5096681</v>
      </c>
      <c r="F35" s="122">
        <v>0</v>
      </c>
      <c r="G35" s="245"/>
      <c r="H35" s="245"/>
      <c r="I35" s="245"/>
      <c r="J35" s="268"/>
      <c r="K35" s="268"/>
      <c r="L35" s="245"/>
      <c r="M35" s="264"/>
      <c r="N35" s="264"/>
      <c r="O35" s="264"/>
      <c r="P35" s="245"/>
      <c r="Q35" s="264"/>
      <c r="R35" s="276"/>
      <c r="S35" s="11"/>
    </row>
    <row r="36" spans="1:19" ht="12.75" customHeight="1" x14ac:dyDescent="0.15">
      <c r="A36" s="11"/>
      <c r="B36" s="278"/>
      <c r="C36" s="164">
        <v>2020</v>
      </c>
      <c r="D36" s="130">
        <v>2444130</v>
      </c>
      <c r="E36" s="130">
        <v>2444130</v>
      </c>
      <c r="F36" s="122">
        <v>0</v>
      </c>
      <c r="G36" s="245"/>
      <c r="H36" s="245"/>
      <c r="I36" s="245"/>
      <c r="J36" s="268"/>
      <c r="K36" s="268"/>
      <c r="L36" s="245"/>
      <c r="M36" s="264"/>
      <c r="N36" s="264"/>
      <c r="O36" s="264"/>
      <c r="P36" s="245"/>
      <c r="Q36" s="264"/>
      <c r="R36" s="276"/>
      <c r="S36" s="11"/>
    </row>
    <row r="37" spans="1:19" ht="12.75" customHeight="1" x14ac:dyDescent="0.15">
      <c r="A37" s="11"/>
      <c r="B37" s="278"/>
      <c r="C37" s="164">
        <v>2021</v>
      </c>
      <c r="D37" s="130">
        <v>2444130</v>
      </c>
      <c r="E37" s="130">
        <v>2444130</v>
      </c>
      <c r="F37" s="122">
        <v>0</v>
      </c>
      <c r="G37" s="245"/>
      <c r="H37" s="245"/>
      <c r="I37" s="245"/>
      <c r="J37" s="268"/>
      <c r="K37" s="268"/>
      <c r="L37" s="245"/>
      <c r="M37" s="264"/>
      <c r="N37" s="264"/>
      <c r="O37" s="264"/>
      <c r="P37" s="245"/>
      <c r="Q37" s="264"/>
      <c r="R37" s="276"/>
      <c r="S37" s="11"/>
    </row>
    <row r="38" spans="1:19" ht="12.75" customHeight="1" x14ac:dyDescent="0.15">
      <c r="A38" s="11"/>
      <c r="B38" s="278"/>
      <c r="C38" s="164">
        <v>2022</v>
      </c>
      <c r="D38" s="130">
        <v>2444130</v>
      </c>
      <c r="E38" s="130">
        <v>2444130</v>
      </c>
      <c r="F38" s="122">
        <v>0</v>
      </c>
      <c r="G38" s="245"/>
      <c r="H38" s="245"/>
      <c r="I38" s="245"/>
      <c r="J38" s="268"/>
      <c r="K38" s="268"/>
      <c r="L38" s="245"/>
      <c r="M38" s="264"/>
      <c r="N38" s="264"/>
      <c r="O38" s="264"/>
      <c r="P38" s="245"/>
      <c r="Q38" s="264"/>
      <c r="R38" s="276"/>
      <c r="S38" s="11"/>
    </row>
    <row r="39" spans="1:19" ht="12.75" customHeight="1" x14ac:dyDescent="0.15">
      <c r="A39" s="11"/>
      <c r="B39" s="278"/>
      <c r="C39" s="164" t="s">
        <v>695</v>
      </c>
      <c r="D39" s="130">
        <f>SUM(D36:D38)</f>
        <v>7332390</v>
      </c>
      <c r="E39" s="130">
        <f>SUM(E36:E38)</f>
        <v>7332390</v>
      </c>
      <c r="F39" s="122">
        <v>0</v>
      </c>
      <c r="G39" s="246"/>
      <c r="H39" s="246"/>
      <c r="I39" s="246"/>
      <c r="J39" s="269"/>
      <c r="K39" s="269"/>
      <c r="L39" s="246"/>
      <c r="M39" s="265"/>
      <c r="N39" s="265"/>
      <c r="O39" s="265"/>
      <c r="P39" s="246"/>
      <c r="Q39" s="265"/>
      <c r="R39" s="277"/>
      <c r="S39" s="11"/>
    </row>
    <row r="40" spans="1:19" ht="14" x14ac:dyDescent="0.15">
      <c r="A40" s="11"/>
      <c r="B40" s="278" t="s">
        <v>774</v>
      </c>
      <c r="C40" s="164" t="s">
        <v>692</v>
      </c>
      <c r="D40" s="130">
        <v>2600000</v>
      </c>
      <c r="E40" s="130">
        <v>2600000</v>
      </c>
      <c r="F40" s="122">
        <v>0</v>
      </c>
      <c r="G40" s="283" t="s">
        <v>710</v>
      </c>
      <c r="H40" s="283" t="s">
        <v>710</v>
      </c>
      <c r="I40" s="244" t="s">
        <v>775</v>
      </c>
      <c r="J40" s="267">
        <v>872292.38</v>
      </c>
      <c r="K40" s="267">
        <v>0.34</v>
      </c>
      <c r="L40" s="244" t="s">
        <v>712</v>
      </c>
      <c r="M40" s="244" t="s">
        <v>721</v>
      </c>
      <c r="N40" s="244" t="s">
        <v>776</v>
      </c>
      <c r="O40" s="244" t="s">
        <v>760</v>
      </c>
      <c r="P40" s="244" t="s">
        <v>777</v>
      </c>
      <c r="Q40" s="244" t="s">
        <v>778</v>
      </c>
      <c r="R40" s="244" t="s">
        <v>779</v>
      </c>
      <c r="S40" s="11"/>
    </row>
    <row r="41" spans="1:19" ht="12.75" customHeight="1" x14ac:dyDescent="0.15">
      <c r="A41" s="11"/>
      <c r="B41" s="278"/>
      <c r="C41" s="164" t="s">
        <v>694</v>
      </c>
      <c r="D41" s="130">
        <v>1303306</v>
      </c>
      <c r="E41" s="130">
        <v>1303306</v>
      </c>
      <c r="F41" s="122">
        <v>0</v>
      </c>
      <c r="G41" s="297"/>
      <c r="H41" s="297"/>
      <c r="I41" s="245"/>
      <c r="J41" s="276"/>
      <c r="K41" s="276"/>
      <c r="L41" s="276"/>
      <c r="M41" s="276"/>
      <c r="N41" s="276"/>
      <c r="O41" s="276"/>
      <c r="P41" s="276"/>
      <c r="Q41" s="276"/>
      <c r="R41" s="276"/>
      <c r="S41" s="11"/>
    </row>
    <row r="42" spans="1:19" ht="12.75" customHeight="1" x14ac:dyDescent="0.15">
      <c r="A42" s="11"/>
      <c r="B42" s="278"/>
      <c r="C42" s="164">
        <v>2020</v>
      </c>
      <c r="D42" s="130">
        <v>2600000</v>
      </c>
      <c r="E42" s="130">
        <v>2600000</v>
      </c>
      <c r="F42" s="122">
        <v>0</v>
      </c>
      <c r="G42" s="297"/>
      <c r="H42" s="297"/>
      <c r="I42" s="245"/>
      <c r="J42" s="276"/>
      <c r="K42" s="276"/>
      <c r="L42" s="276"/>
      <c r="M42" s="276"/>
      <c r="N42" s="276"/>
      <c r="O42" s="276"/>
      <c r="P42" s="276"/>
      <c r="Q42" s="276"/>
      <c r="R42" s="276"/>
      <c r="S42" s="11"/>
    </row>
    <row r="43" spans="1:19" ht="12.75" customHeight="1" x14ac:dyDescent="0.15">
      <c r="A43" s="11"/>
      <c r="B43" s="278"/>
      <c r="C43" s="164">
        <v>2021</v>
      </c>
      <c r="D43" s="130">
        <v>0</v>
      </c>
      <c r="E43" s="130">
        <v>0</v>
      </c>
      <c r="F43" s="122">
        <v>0</v>
      </c>
      <c r="G43" s="297"/>
      <c r="H43" s="297"/>
      <c r="I43" s="245"/>
      <c r="J43" s="276"/>
      <c r="K43" s="276"/>
      <c r="L43" s="276"/>
      <c r="M43" s="276"/>
      <c r="N43" s="276"/>
      <c r="O43" s="276"/>
      <c r="P43" s="276"/>
      <c r="Q43" s="276"/>
      <c r="R43" s="276"/>
      <c r="S43" s="11"/>
    </row>
    <row r="44" spans="1:19" ht="12.75" customHeight="1" x14ac:dyDescent="0.15">
      <c r="A44" s="11"/>
      <c r="B44" s="278"/>
      <c r="C44" s="164">
        <v>2022</v>
      </c>
      <c r="D44" s="130">
        <v>0</v>
      </c>
      <c r="E44" s="130">
        <v>0</v>
      </c>
      <c r="F44" s="122">
        <v>0</v>
      </c>
      <c r="G44" s="297"/>
      <c r="H44" s="297"/>
      <c r="I44" s="245"/>
      <c r="J44" s="276"/>
      <c r="K44" s="276"/>
      <c r="L44" s="276"/>
      <c r="M44" s="276"/>
      <c r="N44" s="276"/>
      <c r="O44" s="276"/>
      <c r="P44" s="276"/>
      <c r="Q44" s="276"/>
      <c r="R44" s="276"/>
      <c r="S44" s="11"/>
    </row>
    <row r="45" spans="1:19" ht="12.75" customHeight="1" x14ac:dyDescent="0.15">
      <c r="A45" s="11"/>
      <c r="B45" s="278"/>
      <c r="C45" s="164" t="s">
        <v>695</v>
      </c>
      <c r="D45" s="130">
        <f>SUM(D42:D44)</f>
        <v>2600000</v>
      </c>
      <c r="E45" s="130">
        <f>SUM(E42:E44)</f>
        <v>2600000</v>
      </c>
      <c r="F45" s="122">
        <v>0</v>
      </c>
      <c r="G45" s="298"/>
      <c r="H45" s="298"/>
      <c r="I45" s="246"/>
      <c r="J45" s="277"/>
      <c r="K45" s="277"/>
      <c r="L45" s="277"/>
      <c r="M45" s="277"/>
      <c r="N45" s="277"/>
      <c r="O45" s="277"/>
      <c r="P45" s="277"/>
      <c r="Q45" s="277"/>
      <c r="R45" s="277"/>
      <c r="S45" s="11"/>
    </row>
    <row r="46" spans="1:19" ht="12.75" customHeight="1" x14ac:dyDescent="0.15">
      <c r="A46" s="11"/>
      <c r="B46" s="278" t="s">
        <v>780</v>
      </c>
      <c r="C46" s="164" t="s">
        <v>692</v>
      </c>
      <c r="D46" s="254" t="s">
        <v>781</v>
      </c>
      <c r="E46" s="255"/>
      <c r="F46" s="255"/>
      <c r="G46" s="255"/>
      <c r="H46" s="255"/>
      <c r="I46" s="255"/>
      <c r="J46" s="255"/>
      <c r="K46" s="255"/>
      <c r="L46" s="255"/>
      <c r="M46" s="255"/>
      <c r="N46" s="255"/>
      <c r="O46" s="255"/>
      <c r="P46" s="255"/>
      <c r="Q46" s="255"/>
      <c r="R46" s="256"/>
      <c r="S46" s="11"/>
    </row>
    <row r="47" spans="1:19" ht="12.75" customHeight="1" x14ac:dyDescent="0.15">
      <c r="A47" s="11"/>
      <c r="B47" s="278"/>
      <c r="C47" s="164" t="s">
        <v>694</v>
      </c>
      <c r="D47" s="257"/>
      <c r="E47" s="287"/>
      <c r="F47" s="287"/>
      <c r="G47" s="287"/>
      <c r="H47" s="287"/>
      <c r="I47" s="287"/>
      <c r="J47" s="287"/>
      <c r="K47" s="287"/>
      <c r="L47" s="287"/>
      <c r="M47" s="287"/>
      <c r="N47" s="287"/>
      <c r="O47" s="287"/>
      <c r="P47" s="287"/>
      <c r="Q47" s="287"/>
      <c r="R47" s="259"/>
      <c r="S47" s="11"/>
    </row>
    <row r="48" spans="1:19" ht="12.75" customHeight="1" x14ac:dyDescent="0.15">
      <c r="A48" s="11"/>
      <c r="B48" s="278"/>
      <c r="C48" s="164">
        <v>2020</v>
      </c>
      <c r="D48" s="257"/>
      <c r="E48" s="287"/>
      <c r="F48" s="287"/>
      <c r="G48" s="287"/>
      <c r="H48" s="287"/>
      <c r="I48" s="287"/>
      <c r="J48" s="287"/>
      <c r="K48" s="287"/>
      <c r="L48" s="287"/>
      <c r="M48" s="287"/>
      <c r="N48" s="287"/>
      <c r="O48" s="287"/>
      <c r="P48" s="287"/>
      <c r="Q48" s="287"/>
      <c r="R48" s="259"/>
      <c r="S48" s="11"/>
    </row>
    <row r="49" spans="1:19" ht="12.75" customHeight="1" x14ac:dyDescent="0.15">
      <c r="A49" s="11"/>
      <c r="B49" s="278"/>
      <c r="C49" s="164">
        <v>2021</v>
      </c>
      <c r="D49" s="257"/>
      <c r="E49" s="287"/>
      <c r="F49" s="287"/>
      <c r="G49" s="287"/>
      <c r="H49" s="287"/>
      <c r="I49" s="287"/>
      <c r="J49" s="287"/>
      <c r="K49" s="287"/>
      <c r="L49" s="287"/>
      <c r="M49" s="287"/>
      <c r="N49" s="287"/>
      <c r="O49" s="287"/>
      <c r="P49" s="287"/>
      <c r="Q49" s="287"/>
      <c r="R49" s="259"/>
      <c r="S49" s="11"/>
    </row>
    <row r="50" spans="1:19" ht="12.75" customHeight="1" x14ac:dyDescent="0.15">
      <c r="A50" s="11"/>
      <c r="B50" s="278"/>
      <c r="C50" s="164">
        <v>2022</v>
      </c>
      <c r="D50" s="257"/>
      <c r="E50" s="287"/>
      <c r="F50" s="287"/>
      <c r="G50" s="287"/>
      <c r="H50" s="287"/>
      <c r="I50" s="287"/>
      <c r="J50" s="287"/>
      <c r="K50" s="287"/>
      <c r="L50" s="287"/>
      <c r="M50" s="287"/>
      <c r="N50" s="287"/>
      <c r="O50" s="287"/>
      <c r="P50" s="287"/>
      <c r="Q50" s="287"/>
      <c r="R50" s="259"/>
      <c r="S50" s="11"/>
    </row>
    <row r="51" spans="1:19" ht="12.75" customHeight="1" x14ac:dyDescent="0.15">
      <c r="A51" s="11"/>
      <c r="B51" s="278"/>
      <c r="C51" s="164" t="s">
        <v>695</v>
      </c>
      <c r="D51" s="260"/>
      <c r="E51" s="261"/>
      <c r="F51" s="261"/>
      <c r="G51" s="261"/>
      <c r="H51" s="261"/>
      <c r="I51" s="261"/>
      <c r="J51" s="261"/>
      <c r="K51" s="261"/>
      <c r="L51" s="261"/>
      <c r="M51" s="261"/>
      <c r="N51" s="261"/>
      <c r="O51" s="261"/>
      <c r="P51" s="261"/>
      <c r="Q51" s="261"/>
      <c r="R51" s="262"/>
      <c r="S51" s="11"/>
    </row>
    <row r="52" spans="1:19" ht="30" customHeight="1" x14ac:dyDescent="0.15">
      <c r="A52" s="11"/>
      <c r="B52" s="278" t="s">
        <v>782</v>
      </c>
      <c r="C52" s="164" t="s">
        <v>692</v>
      </c>
      <c r="D52" s="130">
        <v>1073541</v>
      </c>
      <c r="E52" s="130">
        <v>1073541</v>
      </c>
      <c r="F52" s="131">
        <v>0</v>
      </c>
      <c r="G52" s="283" t="s">
        <v>710</v>
      </c>
      <c r="H52" s="283" t="s">
        <v>710</v>
      </c>
      <c r="I52" s="244" t="s">
        <v>734</v>
      </c>
      <c r="J52" s="267">
        <v>1148135.45</v>
      </c>
      <c r="K52" s="267">
        <v>0.59</v>
      </c>
      <c r="L52" s="267" t="s">
        <v>783</v>
      </c>
      <c r="M52" s="267" t="s">
        <v>713</v>
      </c>
      <c r="N52" s="267" t="s">
        <v>770</v>
      </c>
      <c r="O52" s="267" t="s">
        <v>714</v>
      </c>
      <c r="P52" s="267" t="s">
        <v>784</v>
      </c>
      <c r="Q52" s="267" t="s">
        <v>762</v>
      </c>
      <c r="R52" s="267" t="s">
        <v>785</v>
      </c>
      <c r="S52" s="11"/>
    </row>
    <row r="53" spans="1:19" ht="30" customHeight="1" x14ac:dyDescent="0.15">
      <c r="A53" s="11"/>
      <c r="B53" s="278"/>
      <c r="C53" s="164" t="s">
        <v>694</v>
      </c>
      <c r="D53" s="130">
        <v>612829</v>
      </c>
      <c r="E53" s="130">
        <v>612829</v>
      </c>
      <c r="F53" s="131">
        <v>0</v>
      </c>
      <c r="G53" s="297"/>
      <c r="H53" s="297"/>
      <c r="I53" s="245"/>
      <c r="J53" s="276"/>
      <c r="K53" s="276"/>
      <c r="L53" s="276"/>
      <c r="M53" s="276"/>
      <c r="N53" s="276"/>
      <c r="O53" s="276"/>
      <c r="P53" s="276"/>
      <c r="Q53" s="276"/>
      <c r="R53" s="276"/>
      <c r="S53" s="11"/>
    </row>
    <row r="54" spans="1:19" ht="30" customHeight="1" x14ac:dyDescent="0.15">
      <c r="A54" s="11"/>
      <c r="B54" s="278"/>
      <c r="C54" s="164">
        <v>2020</v>
      </c>
      <c r="D54" s="130">
        <v>953159</v>
      </c>
      <c r="E54" s="130">
        <v>953159</v>
      </c>
      <c r="F54" s="131">
        <v>0</v>
      </c>
      <c r="G54" s="297"/>
      <c r="H54" s="297"/>
      <c r="I54" s="245"/>
      <c r="J54" s="276"/>
      <c r="K54" s="276"/>
      <c r="L54" s="276"/>
      <c r="M54" s="276"/>
      <c r="N54" s="276"/>
      <c r="O54" s="276"/>
      <c r="P54" s="276"/>
      <c r="Q54" s="276"/>
      <c r="R54" s="276"/>
      <c r="S54" s="11"/>
    </row>
    <row r="55" spans="1:19" ht="30" customHeight="1" x14ac:dyDescent="0.15">
      <c r="A55" s="11"/>
      <c r="B55" s="278"/>
      <c r="C55" s="164">
        <v>2021</v>
      </c>
      <c r="D55" s="130">
        <v>939156</v>
      </c>
      <c r="E55" s="130">
        <v>939156</v>
      </c>
      <c r="F55" s="131">
        <v>0</v>
      </c>
      <c r="G55" s="297"/>
      <c r="H55" s="297"/>
      <c r="I55" s="245"/>
      <c r="J55" s="276"/>
      <c r="K55" s="276"/>
      <c r="L55" s="276"/>
      <c r="M55" s="276"/>
      <c r="N55" s="276"/>
      <c r="O55" s="276"/>
      <c r="P55" s="276"/>
      <c r="Q55" s="276"/>
      <c r="R55" s="276"/>
      <c r="S55" s="11"/>
    </row>
    <row r="56" spans="1:19" ht="30" customHeight="1" x14ac:dyDescent="0.15">
      <c r="A56" s="11"/>
      <c r="B56" s="278"/>
      <c r="C56" s="164">
        <v>2022</v>
      </c>
      <c r="D56" s="130">
        <v>915833</v>
      </c>
      <c r="E56" s="130">
        <v>915833</v>
      </c>
      <c r="F56" s="131">
        <v>0</v>
      </c>
      <c r="G56" s="297"/>
      <c r="H56" s="297"/>
      <c r="I56" s="245"/>
      <c r="J56" s="276"/>
      <c r="K56" s="276"/>
      <c r="L56" s="276"/>
      <c r="M56" s="276"/>
      <c r="N56" s="276"/>
      <c r="O56" s="276"/>
      <c r="P56" s="276"/>
      <c r="Q56" s="276"/>
      <c r="R56" s="276"/>
      <c r="S56" s="11"/>
    </row>
    <row r="57" spans="1:19" ht="30" customHeight="1" x14ac:dyDescent="0.15">
      <c r="A57" s="11"/>
      <c r="B57" s="278"/>
      <c r="C57" s="164" t="s">
        <v>695</v>
      </c>
      <c r="D57" s="131">
        <f>SUM(D54:D56)</f>
        <v>2808148</v>
      </c>
      <c r="E57" s="131">
        <f>SUM(E54:E56)</f>
        <v>2808148</v>
      </c>
      <c r="F57" s="131">
        <f t="shared" ref="F57" si="0">SUM(F53:F56)</f>
        <v>0</v>
      </c>
      <c r="G57" s="298"/>
      <c r="H57" s="298"/>
      <c r="I57" s="246"/>
      <c r="J57" s="277"/>
      <c r="K57" s="277"/>
      <c r="L57" s="277"/>
      <c r="M57" s="277"/>
      <c r="N57" s="277"/>
      <c r="O57" s="277"/>
      <c r="P57" s="277"/>
      <c r="Q57" s="277"/>
      <c r="R57" s="277"/>
      <c r="S57" s="11"/>
    </row>
    <row r="58" spans="1:19" ht="12.75" customHeight="1" x14ac:dyDescent="0.15">
      <c r="A58" s="11"/>
      <c r="B58" s="278" t="s">
        <v>786</v>
      </c>
      <c r="C58" s="164" t="s">
        <v>692</v>
      </c>
      <c r="D58" s="254" t="s">
        <v>787</v>
      </c>
      <c r="E58" s="255"/>
      <c r="F58" s="255"/>
      <c r="G58" s="255"/>
      <c r="H58" s="255"/>
      <c r="I58" s="255"/>
      <c r="J58" s="255"/>
      <c r="K58" s="255"/>
      <c r="L58" s="255"/>
      <c r="M58" s="255"/>
      <c r="N58" s="255"/>
      <c r="O58" s="255"/>
      <c r="P58" s="255"/>
      <c r="Q58" s="255"/>
      <c r="R58" s="256"/>
      <c r="S58" s="11"/>
    </row>
    <row r="59" spans="1:19" ht="12.75" customHeight="1" x14ac:dyDescent="0.15">
      <c r="A59" s="11"/>
      <c r="B59" s="278"/>
      <c r="C59" s="164" t="s">
        <v>694</v>
      </c>
      <c r="D59" s="257"/>
      <c r="E59" s="287"/>
      <c r="F59" s="287"/>
      <c r="G59" s="287"/>
      <c r="H59" s="287"/>
      <c r="I59" s="287"/>
      <c r="J59" s="287"/>
      <c r="K59" s="287"/>
      <c r="L59" s="287"/>
      <c r="M59" s="287"/>
      <c r="N59" s="287"/>
      <c r="O59" s="287"/>
      <c r="P59" s="287"/>
      <c r="Q59" s="287"/>
      <c r="R59" s="259"/>
      <c r="S59" s="11"/>
    </row>
    <row r="60" spans="1:19" ht="12.75" customHeight="1" x14ac:dyDescent="0.15">
      <c r="A60" s="11"/>
      <c r="B60" s="278"/>
      <c r="C60" s="164">
        <v>2020</v>
      </c>
      <c r="D60" s="257"/>
      <c r="E60" s="287"/>
      <c r="F60" s="287"/>
      <c r="G60" s="287"/>
      <c r="H60" s="287"/>
      <c r="I60" s="287"/>
      <c r="J60" s="287"/>
      <c r="K60" s="287"/>
      <c r="L60" s="287"/>
      <c r="M60" s="287"/>
      <c r="N60" s="287"/>
      <c r="O60" s="287"/>
      <c r="P60" s="287"/>
      <c r="Q60" s="287"/>
      <c r="R60" s="259"/>
      <c r="S60" s="11"/>
    </row>
    <row r="61" spans="1:19" ht="12.75" customHeight="1" x14ac:dyDescent="0.15">
      <c r="A61" s="11"/>
      <c r="B61" s="278"/>
      <c r="C61" s="164">
        <v>2021</v>
      </c>
      <c r="D61" s="257"/>
      <c r="E61" s="287"/>
      <c r="F61" s="287"/>
      <c r="G61" s="287"/>
      <c r="H61" s="287"/>
      <c r="I61" s="287"/>
      <c r="J61" s="287"/>
      <c r="K61" s="287"/>
      <c r="L61" s="287"/>
      <c r="M61" s="287"/>
      <c r="N61" s="287"/>
      <c r="O61" s="287"/>
      <c r="P61" s="287"/>
      <c r="Q61" s="287"/>
      <c r="R61" s="259"/>
      <c r="S61" s="11"/>
    </row>
    <row r="62" spans="1:19" ht="12.75" customHeight="1" x14ac:dyDescent="0.15">
      <c r="A62" s="11"/>
      <c r="B62" s="278"/>
      <c r="C62" s="164">
        <v>2022</v>
      </c>
      <c r="D62" s="257"/>
      <c r="E62" s="287"/>
      <c r="F62" s="287"/>
      <c r="G62" s="287"/>
      <c r="H62" s="287"/>
      <c r="I62" s="287"/>
      <c r="J62" s="287"/>
      <c r="K62" s="287"/>
      <c r="L62" s="287"/>
      <c r="M62" s="287"/>
      <c r="N62" s="287"/>
      <c r="O62" s="287"/>
      <c r="P62" s="287"/>
      <c r="Q62" s="287"/>
      <c r="R62" s="259"/>
      <c r="S62" s="11"/>
    </row>
    <row r="63" spans="1:19" ht="12.75" customHeight="1" x14ac:dyDescent="0.15">
      <c r="A63" s="11"/>
      <c r="B63" s="278"/>
      <c r="C63" s="164" t="s">
        <v>695</v>
      </c>
      <c r="D63" s="260"/>
      <c r="E63" s="261"/>
      <c r="F63" s="261"/>
      <c r="G63" s="261"/>
      <c r="H63" s="261"/>
      <c r="I63" s="261"/>
      <c r="J63" s="261"/>
      <c r="K63" s="261"/>
      <c r="L63" s="261"/>
      <c r="M63" s="261"/>
      <c r="N63" s="261"/>
      <c r="O63" s="261"/>
      <c r="P63" s="261"/>
      <c r="Q63" s="261"/>
      <c r="R63" s="262"/>
      <c r="S63" s="11"/>
    </row>
    <row r="64" spans="1:19" ht="12.75" customHeight="1" x14ac:dyDescent="0.15">
      <c r="A64" s="11"/>
      <c r="B64" s="278" t="s">
        <v>788</v>
      </c>
      <c r="C64" s="164" t="s">
        <v>692</v>
      </c>
      <c r="D64" s="254" t="s">
        <v>789</v>
      </c>
      <c r="E64" s="255"/>
      <c r="F64" s="255"/>
      <c r="G64" s="255"/>
      <c r="H64" s="255"/>
      <c r="I64" s="255"/>
      <c r="J64" s="255"/>
      <c r="K64" s="255"/>
      <c r="L64" s="255"/>
      <c r="M64" s="255"/>
      <c r="N64" s="255"/>
      <c r="O64" s="255"/>
      <c r="P64" s="255"/>
      <c r="Q64" s="255"/>
      <c r="R64" s="256"/>
      <c r="S64" s="11"/>
    </row>
    <row r="65" spans="1:19" ht="14" x14ac:dyDescent="0.15">
      <c r="A65" s="11"/>
      <c r="B65" s="278"/>
      <c r="C65" s="164" t="s">
        <v>694</v>
      </c>
      <c r="D65" s="257"/>
      <c r="E65" s="287"/>
      <c r="F65" s="287"/>
      <c r="G65" s="287"/>
      <c r="H65" s="287"/>
      <c r="I65" s="287"/>
      <c r="J65" s="287"/>
      <c r="K65" s="287"/>
      <c r="L65" s="287"/>
      <c r="M65" s="287"/>
      <c r="N65" s="287"/>
      <c r="O65" s="287"/>
      <c r="P65" s="287"/>
      <c r="Q65" s="287"/>
      <c r="R65" s="259"/>
      <c r="S65" s="11"/>
    </row>
    <row r="66" spans="1:19" x14ac:dyDescent="0.15">
      <c r="A66" s="11"/>
      <c r="B66" s="278"/>
      <c r="C66" s="164">
        <v>2020</v>
      </c>
      <c r="D66" s="257"/>
      <c r="E66" s="287"/>
      <c r="F66" s="287"/>
      <c r="G66" s="287"/>
      <c r="H66" s="287"/>
      <c r="I66" s="287"/>
      <c r="J66" s="287"/>
      <c r="K66" s="287"/>
      <c r="L66" s="287"/>
      <c r="M66" s="287"/>
      <c r="N66" s="287"/>
      <c r="O66" s="287"/>
      <c r="P66" s="287"/>
      <c r="Q66" s="287"/>
      <c r="R66" s="259"/>
      <c r="S66" s="11"/>
    </row>
    <row r="67" spans="1:19" x14ac:dyDescent="0.15">
      <c r="A67" s="11"/>
      <c r="B67" s="278"/>
      <c r="C67" s="164">
        <v>2021</v>
      </c>
      <c r="D67" s="257"/>
      <c r="E67" s="287"/>
      <c r="F67" s="287"/>
      <c r="G67" s="287"/>
      <c r="H67" s="287"/>
      <c r="I67" s="287"/>
      <c r="J67" s="287"/>
      <c r="K67" s="287"/>
      <c r="L67" s="287"/>
      <c r="M67" s="287"/>
      <c r="N67" s="287"/>
      <c r="O67" s="287"/>
      <c r="P67" s="287"/>
      <c r="Q67" s="287"/>
      <c r="R67" s="259"/>
      <c r="S67" s="11"/>
    </row>
    <row r="68" spans="1:19" x14ac:dyDescent="0.15">
      <c r="A68" s="11"/>
      <c r="B68" s="278"/>
      <c r="C68" s="164">
        <v>2022</v>
      </c>
      <c r="D68" s="257"/>
      <c r="E68" s="287"/>
      <c r="F68" s="287"/>
      <c r="G68" s="287"/>
      <c r="H68" s="287"/>
      <c r="I68" s="287"/>
      <c r="J68" s="287"/>
      <c r="K68" s="287"/>
      <c r="L68" s="287"/>
      <c r="M68" s="287"/>
      <c r="N68" s="287"/>
      <c r="O68" s="287"/>
      <c r="P68" s="287"/>
      <c r="Q68" s="287"/>
      <c r="R68" s="259"/>
      <c r="S68" s="11"/>
    </row>
    <row r="69" spans="1:19" ht="14" x14ac:dyDescent="0.15">
      <c r="A69" s="11"/>
      <c r="B69" s="278"/>
      <c r="C69" s="164" t="s">
        <v>695</v>
      </c>
      <c r="D69" s="260"/>
      <c r="E69" s="261"/>
      <c r="F69" s="261"/>
      <c r="G69" s="261"/>
      <c r="H69" s="261"/>
      <c r="I69" s="261"/>
      <c r="J69" s="261"/>
      <c r="K69" s="261"/>
      <c r="L69" s="261"/>
      <c r="M69" s="261"/>
      <c r="N69" s="261"/>
      <c r="O69" s="261"/>
      <c r="P69" s="261"/>
      <c r="Q69" s="261"/>
      <c r="R69" s="262"/>
      <c r="S69" s="11"/>
    </row>
    <row r="70" spans="1:19" ht="12.75" customHeight="1" x14ac:dyDescent="0.15">
      <c r="A70" s="11"/>
      <c r="B70" s="278" t="s">
        <v>790</v>
      </c>
      <c r="C70" s="164" t="s">
        <v>692</v>
      </c>
      <c r="D70" s="130">
        <v>0</v>
      </c>
      <c r="E70" s="130">
        <v>0</v>
      </c>
      <c r="F70" s="130">
        <v>0</v>
      </c>
      <c r="G70" s="132">
        <v>0</v>
      </c>
      <c r="H70" s="130">
        <v>0</v>
      </c>
      <c r="I70" s="267" t="s">
        <v>791</v>
      </c>
      <c r="J70" s="267">
        <v>1148135.45</v>
      </c>
      <c r="K70" s="267">
        <v>0.22</v>
      </c>
      <c r="L70" s="267" t="s">
        <v>792</v>
      </c>
      <c r="M70" s="267" t="s">
        <v>721</v>
      </c>
      <c r="N70" s="267" t="s">
        <v>793</v>
      </c>
      <c r="O70" s="267" t="s">
        <v>760</v>
      </c>
      <c r="P70" s="267" t="s">
        <v>777</v>
      </c>
      <c r="Q70" s="267" t="s">
        <v>778</v>
      </c>
      <c r="R70" s="267" t="s">
        <v>794</v>
      </c>
      <c r="S70" s="11"/>
    </row>
    <row r="71" spans="1:19" ht="12.75" customHeight="1" x14ac:dyDescent="0.15">
      <c r="A71" s="11"/>
      <c r="B71" s="278"/>
      <c r="C71" s="164" t="s">
        <v>694</v>
      </c>
      <c r="D71" s="130">
        <v>0</v>
      </c>
      <c r="E71" s="130">
        <v>0</v>
      </c>
      <c r="F71" s="130">
        <v>0</v>
      </c>
      <c r="G71" s="132">
        <v>0</v>
      </c>
      <c r="H71" s="130">
        <v>0</v>
      </c>
      <c r="I71" s="276"/>
      <c r="J71" s="276"/>
      <c r="K71" s="276"/>
      <c r="L71" s="276"/>
      <c r="M71" s="276"/>
      <c r="N71" s="276"/>
      <c r="O71" s="276"/>
      <c r="P71" s="276"/>
      <c r="Q71" s="276"/>
      <c r="R71" s="276"/>
      <c r="S71" s="11"/>
    </row>
    <row r="72" spans="1:19" ht="12.75" customHeight="1" x14ac:dyDescent="0.15">
      <c r="A72" s="11"/>
      <c r="B72" s="278"/>
      <c r="C72" s="164">
        <v>2020</v>
      </c>
      <c r="D72" s="122">
        <v>156236</v>
      </c>
      <c r="E72" s="122">
        <v>156236</v>
      </c>
      <c r="F72" s="133">
        <v>0</v>
      </c>
      <c r="G72" s="134">
        <v>0</v>
      </c>
      <c r="H72" s="135" t="s">
        <v>795</v>
      </c>
      <c r="I72" s="276"/>
      <c r="J72" s="276"/>
      <c r="K72" s="276"/>
      <c r="L72" s="276"/>
      <c r="M72" s="276"/>
      <c r="N72" s="276"/>
      <c r="O72" s="276"/>
      <c r="P72" s="276"/>
      <c r="Q72" s="276"/>
      <c r="R72" s="276"/>
      <c r="S72" s="11"/>
    </row>
    <row r="73" spans="1:19" ht="12.75" customHeight="1" x14ac:dyDescent="0.15">
      <c r="A73" s="11"/>
      <c r="B73" s="278"/>
      <c r="C73" s="164">
        <v>2021</v>
      </c>
      <c r="D73" s="122">
        <v>5443764</v>
      </c>
      <c r="E73" s="122">
        <v>5443764</v>
      </c>
      <c r="F73" s="133">
        <v>0</v>
      </c>
      <c r="G73" s="134">
        <v>8.4600000000000009</v>
      </c>
      <c r="H73" s="133">
        <v>661938.53</v>
      </c>
      <c r="I73" s="276"/>
      <c r="J73" s="276"/>
      <c r="K73" s="276"/>
      <c r="L73" s="276"/>
      <c r="M73" s="276"/>
      <c r="N73" s="276"/>
      <c r="O73" s="276"/>
      <c r="P73" s="276"/>
      <c r="Q73" s="276"/>
      <c r="R73" s="276"/>
      <c r="S73" s="11"/>
    </row>
    <row r="74" spans="1:19" ht="12.75" customHeight="1" x14ac:dyDescent="0.15">
      <c r="A74" s="11"/>
      <c r="B74" s="278"/>
      <c r="C74" s="164">
        <v>2022</v>
      </c>
      <c r="D74" s="122">
        <v>0</v>
      </c>
      <c r="E74" s="122">
        <v>0</v>
      </c>
      <c r="F74" s="133">
        <v>0</v>
      </c>
      <c r="G74" s="134">
        <v>0</v>
      </c>
      <c r="H74" s="133">
        <v>0</v>
      </c>
      <c r="I74" s="276"/>
      <c r="J74" s="276"/>
      <c r="K74" s="276"/>
      <c r="L74" s="276"/>
      <c r="M74" s="276"/>
      <c r="N74" s="276"/>
      <c r="O74" s="276"/>
      <c r="P74" s="276"/>
      <c r="Q74" s="276"/>
      <c r="R74" s="276"/>
      <c r="S74" s="11"/>
    </row>
    <row r="75" spans="1:19" ht="12.75" customHeight="1" x14ac:dyDescent="0.15">
      <c r="A75" s="11"/>
      <c r="B75" s="278"/>
      <c r="C75" s="164" t="s">
        <v>695</v>
      </c>
      <c r="D75" s="122">
        <f>SUM(D72:D74)</f>
        <v>5600000</v>
      </c>
      <c r="E75" s="122">
        <f>SUM(E72:E74)</f>
        <v>5600000</v>
      </c>
      <c r="F75" s="133">
        <v>0</v>
      </c>
      <c r="G75" s="134">
        <f>SUM(G72:G74)</f>
        <v>8.4600000000000009</v>
      </c>
      <c r="H75" s="135">
        <f>D75/G75</f>
        <v>661938.53427895973</v>
      </c>
      <c r="I75" s="277"/>
      <c r="J75" s="277"/>
      <c r="K75" s="277"/>
      <c r="L75" s="277"/>
      <c r="M75" s="277"/>
      <c r="N75" s="277"/>
      <c r="O75" s="277"/>
      <c r="P75" s="277"/>
      <c r="Q75" s="277"/>
      <c r="R75" s="277"/>
      <c r="S75" s="11"/>
    </row>
    <row r="76" spans="1:19" ht="12.75" customHeight="1" x14ac:dyDescent="0.15">
      <c r="A76" s="11"/>
      <c r="B76" s="278" t="s">
        <v>796</v>
      </c>
      <c r="C76" s="164" t="s">
        <v>692</v>
      </c>
      <c r="D76" s="254" t="s">
        <v>797</v>
      </c>
      <c r="E76" s="255"/>
      <c r="F76" s="255"/>
      <c r="G76" s="255"/>
      <c r="H76" s="255"/>
      <c r="I76" s="255"/>
      <c r="J76" s="255"/>
      <c r="K76" s="255"/>
      <c r="L76" s="255"/>
      <c r="M76" s="255"/>
      <c r="N76" s="255"/>
      <c r="O76" s="255"/>
      <c r="P76" s="255"/>
      <c r="Q76" s="255"/>
      <c r="R76" s="256"/>
      <c r="S76" s="11"/>
    </row>
    <row r="77" spans="1:19" ht="12.75" customHeight="1" x14ac:dyDescent="0.15">
      <c r="A77" s="11"/>
      <c r="B77" s="278"/>
      <c r="C77" s="164" t="s">
        <v>694</v>
      </c>
      <c r="D77" s="257"/>
      <c r="E77" s="287"/>
      <c r="F77" s="287"/>
      <c r="G77" s="287"/>
      <c r="H77" s="287"/>
      <c r="I77" s="287"/>
      <c r="J77" s="287"/>
      <c r="K77" s="287"/>
      <c r="L77" s="287"/>
      <c r="M77" s="287"/>
      <c r="N77" s="287"/>
      <c r="O77" s="287"/>
      <c r="P77" s="287"/>
      <c r="Q77" s="287"/>
      <c r="R77" s="259"/>
      <c r="S77" s="11"/>
    </row>
    <row r="78" spans="1:19" ht="12.75" customHeight="1" x14ac:dyDescent="0.15">
      <c r="A78" s="11"/>
      <c r="B78" s="278"/>
      <c r="C78" s="164">
        <v>2020</v>
      </c>
      <c r="D78" s="257"/>
      <c r="E78" s="287"/>
      <c r="F78" s="287"/>
      <c r="G78" s="287"/>
      <c r="H78" s="287"/>
      <c r="I78" s="287"/>
      <c r="J78" s="287"/>
      <c r="K78" s="287"/>
      <c r="L78" s="287"/>
      <c r="M78" s="287"/>
      <c r="N78" s="287"/>
      <c r="O78" s="287"/>
      <c r="P78" s="287"/>
      <c r="Q78" s="287"/>
      <c r="R78" s="259"/>
      <c r="S78" s="11"/>
    </row>
    <row r="79" spans="1:19" ht="12.75" customHeight="1" x14ac:dyDescent="0.15">
      <c r="A79" s="11"/>
      <c r="B79" s="278"/>
      <c r="C79" s="164">
        <v>2021</v>
      </c>
      <c r="D79" s="257"/>
      <c r="E79" s="287"/>
      <c r="F79" s="287"/>
      <c r="G79" s="287"/>
      <c r="H79" s="287"/>
      <c r="I79" s="287"/>
      <c r="J79" s="287"/>
      <c r="K79" s="287"/>
      <c r="L79" s="287"/>
      <c r="M79" s="287"/>
      <c r="N79" s="287"/>
      <c r="O79" s="287"/>
      <c r="P79" s="287"/>
      <c r="Q79" s="287"/>
      <c r="R79" s="259"/>
      <c r="S79" s="11"/>
    </row>
    <row r="80" spans="1:19" ht="12.75" customHeight="1" x14ac:dyDescent="0.15">
      <c r="A80" s="11"/>
      <c r="B80" s="278"/>
      <c r="C80" s="164">
        <v>2022</v>
      </c>
      <c r="D80" s="257"/>
      <c r="E80" s="287"/>
      <c r="F80" s="287"/>
      <c r="G80" s="287"/>
      <c r="H80" s="287"/>
      <c r="I80" s="287"/>
      <c r="J80" s="287"/>
      <c r="K80" s="287"/>
      <c r="L80" s="287"/>
      <c r="M80" s="287"/>
      <c r="N80" s="287"/>
      <c r="O80" s="287"/>
      <c r="P80" s="287"/>
      <c r="Q80" s="287"/>
      <c r="R80" s="259"/>
      <c r="S80" s="11"/>
    </row>
    <row r="81" spans="1:19" ht="12.75" customHeight="1" x14ac:dyDescent="0.15">
      <c r="A81" s="11"/>
      <c r="B81" s="278"/>
      <c r="C81" s="164" t="s">
        <v>695</v>
      </c>
      <c r="D81" s="260"/>
      <c r="E81" s="261"/>
      <c r="F81" s="261"/>
      <c r="G81" s="261"/>
      <c r="H81" s="261"/>
      <c r="I81" s="261"/>
      <c r="J81" s="261"/>
      <c r="K81" s="261"/>
      <c r="L81" s="261"/>
      <c r="M81" s="261"/>
      <c r="N81" s="261"/>
      <c r="O81" s="261"/>
      <c r="P81" s="261"/>
      <c r="Q81" s="261"/>
      <c r="R81" s="262"/>
      <c r="S81" s="11"/>
    </row>
    <row r="82" spans="1:19" ht="12.75" customHeight="1" x14ac:dyDescent="0.15">
      <c r="A82" s="11"/>
      <c r="B82" s="278" t="s">
        <v>798</v>
      </c>
      <c r="C82" s="164" t="s">
        <v>692</v>
      </c>
      <c r="D82" s="254" t="s">
        <v>799</v>
      </c>
      <c r="E82" s="255"/>
      <c r="F82" s="255"/>
      <c r="G82" s="255"/>
      <c r="H82" s="255"/>
      <c r="I82" s="255"/>
      <c r="J82" s="255"/>
      <c r="K82" s="255"/>
      <c r="L82" s="255"/>
      <c r="M82" s="255"/>
      <c r="N82" s="255"/>
      <c r="O82" s="255"/>
      <c r="P82" s="255"/>
      <c r="Q82" s="255"/>
      <c r="R82" s="256"/>
      <c r="S82" s="11"/>
    </row>
    <row r="83" spans="1:19" ht="12.75" customHeight="1" x14ac:dyDescent="0.15">
      <c r="A83" s="11"/>
      <c r="B83" s="278"/>
      <c r="C83" s="164" t="s">
        <v>694</v>
      </c>
      <c r="D83" s="257"/>
      <c r="E83" s="287"/>
      <c r="F83" s="287"/>
      <c r="G83" s="287"/>
      <c r="H83" s="287"/>
      <c r="I83" s="287"/>
      <c r="J83" s="287"/>
      <c r="K83" s="287"/>
      <c r="L83" s="287"/>
      <c r="M83" s="287"/>
      <c r="N83" s="287"/>
      <c r="O83" s="287"/>
      <c r="P83" s="287"/>
      <c r="Q83" s="287"/>
      <c r="R83" s="259"/>
      <c r="S83" s="11"/>
    </row>
    <row r="84" spans="1:19" ht="12.75" customHeight="1" x14ac:dyDescent="0.15">
      <c r="A84" s="11"/>
      <c r="B84" s="278"/>
      <c r="C84" s="164">
        <v>2020</v>
      </c>
      <c r="D84" s="257"/>
      <c r="E84" s="287"/>
      <c r="F84" s="287"/>
      <c r="G84" s="287"/>
      <c r="H84" s="287"/>
      <c r="I84" s="287"/>
      <c r="J84" s="287"/>
      <c r="K84" s="287"/>
      <c r="L84" s="287"/>
      <c r="M84" s="287"/>
      <c r="N84" s="287"/>
      <c r="O84" s="287"/>
      <c r="P84" s="287"/>
      <c r="Q84" s="287"/>
      <c r="R84" s="259"/>
      <c r="S84" s="11"/>
    </row>
    <row r="85" spans="1:19" ht="12.75" customHeight="1" x14ac:dyDescent="0.15">
      <c r="A85" s="11"/>
      <c r="B85" s="278"/>
      <c r="C85" s="164">
        <v>2021</v>
      </c>
      <c r="D85" s="257"/>
      <c r="E85" s="287"/>
      <c r="F85" s="287"/>
      <c r="G85" s="287"/>
      <c r="H85" s="287"/>
      <c r="I85" s="287"/>
      <c r="J85" s="287"/>
      <c r="K85" s="287"/>
      <c r="L85" s="287"/>
      <c r="M85" s="287"/>
      <c r="N85" s="287"/>
      <c r="O85" s="287"/>
      <c r="P85" s="287"/>
      <c r="Q85" s="287"/>
      <c r="R85" s="259"/>
      <c r="S85" s="11"/>
    </row>
    <row r="86" spans="1:19" ht="12.75" customHeight="1" x14ac:dyDescent="0.15">
      <c r="A86" s="11"/>
      <c r="B86" s="278"/>
      <c r="C86" s="164">
        <v>2022</v>
      </c>
      <c r="D86" s="257"/>
      <c r="E86" s="287"/>
      <c r="F86" s="287"/>
      <c r="G86" s="287"/>
      <c r="H86" s="287"/>
      <c r="I86" s="287"/>
      <c r="J86" s="287"/>
      <c r="K86" s="287"/>
      <c r="L86" s="287"/>
      <c r="M86" s="287"/>
      <c r="N86" s="287"/>
      <c r="O86" s="287"/>
      <c r="P86" s="287"/>
      <c r="Q86" s="287"/>
      <c r="R86" s="259"/>
      <c r="S86" s="11"/>
    </row>
    <row r="87" spans="1:19" ht="12.75" customHeight="1" x14ac:dyDescent="0.15">
      <c r="A87" s="11"/>
      <c r="B87" s="278"/>
      <c r="C87" s="164" t="s">
        <v>695</v>
      </c>
      <c r="D87" s="260"/>
      <c r="E87" s="261"/>
      <c r="F87" s="261"/>
      <c r="G87" s="261"/>
      <c r="H87" s="261"/>
      <c r="I87" s="261"/>
      <c r="J87" s="261"/>
      <c r="K87" s="261"/>
      <c r="L87" s="261"/>
      <c r="M87" s="261"/>
      <c r="N87" s="261"/>
      <c r="O87" s="261"/>
      <c r="P87" s="261"/>
      <c r="Q87" s="261"/>
      <c r="R87" s="262"/>
      <c r="S87" s="11"/>
    </row>
    <row r="88" spans="1:19" ht="12.75" customHeight="1" x14ac:dyDescent="0.15">
      <c r="A88" s="11"/>
      <c r="B88" s="278" t="s">
        <v>800</v>
      </c>
      <c r="C88" s="164" t="s">
        <v>692</v>
      </c>
      <c r="D88" s="288" t="s">
        <v>801</v>
      </c>
      <c r="E88" s="289"/>
      <c r="F88" s="289"/>
      <c r="G88" s="289"/>
      <c r="H88" s="289"/>
      <c r="I88" s="289"/>
      <c r="J88" s="289"/>
      <c r="K88" s="289"/>
      <c r="L88" s="289"/>
      <c r="M88" s="289"/>
      <c r="N88" s="289"/>
      <c r="O88" s="289"/>
      <c r="P88" s="289"/>
      <c r="Q88" s="289"/>
      <c r="R88" s="290"/>
      <c r="S88" s="11"/>
    </row>
    <row r="89" spans="1:19" ht="14" x14ac:dyDescent="0.15">
      <c r="A89" s="11"/>
      <c r="B89" s="278"/>
      <c r="C89" s="164" t="s">
        <v>694</v>
      </c>
      <c r="D89" s="291"/>
      <c r="E89" s="292"/>
      <c r="F89" s="292"/>
      <c r="G89" s="292"/>
      <c r="H89" s="292"/>
      <c r="I89" s="292"/>
      <c r="J89" s="292"/>
      <c r="K89" s="292"/>
      <c r="L89" s="292"/>
      <c r="M89" s="292"/>
      <c r="N89" s="292"/>
      <c r="O89" s="292"/>
      <c r="P89" s="292"/>
      <c r="Q89" s="292"/>
      <c r="R89" s="293"/>
      <c r="S89" s="11"/>
    </row>
    <row r="90" spans="1:19" x14ac:dyDescent="0.15">
      <c r="A90" s="11"/>
      <c r="B90" s="278"/>
      <c r="C90" s="164">
        <v>2020</v>
      </c>
      <c r="D90" s="291"/>
      <c r="E90" s="292"/>
      <c r="F90" s="292"/>
      <c r="G90" s="292"/>
      <c r="H90" s="292"/>
      <c r="I90" s="292"/>
      <c r="J90" s="292"/>
      <c r="K90" s="292"/>
      <c r="L90" s="292"/>
      <c r="M90" s="292"/>
      <c r="N90" s="292"/>
      <c r="O90" s="292"/>
      <c r="P90" s="292"/>
      <c r="Q90" s="292"/>
      <c r="R90" s="293"/>
      <c r="S90" s="11"/>
    </row>
    <row r="91" spans="1:19" x14ac:dyDescent="0.15">
      <c r="A91" s="11"/>
      <c r="B91" s="278"/>
      <c r="C91" s="164">
        <v>2021</v>
      </c>
      <c r="D91" s="291"/>
      <c r="E91" s="292"/>
      <c r="F91" s="292"/>
      <c r="G91" s="292"/>
      <c r="H91" s="292"/>
      <c r="I91" s="292"/>
      <c r="J91" s="292"/>
      <c r="K91" s="292"/>
      <c r="L91" s="292"/>
      <c r="M91" s="292"/>
      <c r="N91" s="292"/>
      <c r="O91" s="292"/>
      <c r="P91" s="292"/>
      <c r="Q91" s="292"/>
      <c r="R91" s="293"/>
      <c r="S91" s="11"/>
    </row>
    <row r="92" spans="1:19" x14ac:dyDescent="0.15">
      <c r="A92" s="11"/>
      <c r="B92" s="278"/>
      <c r="C92" s="164">
        <v>2022</v>
      </c>
      <c r="D92" s="291"/>
      <c r="E92" s="292"/>
      <c r="F92" s="292"/>
      <c r="G92" s="292"/>
      <c r="H92" s="292"/>
      <c r="I92" s="292"/>
      <c r="J92" s="292"/>
      <c r="K92" s="292"/>
      <c r="L92" s="292"/>
      <c r="M92" s="292"/>
      <c r="N92" s="292"/>
      <c r="O92" s="292"/>
      <c r="P92" s="292"/>
      <c r="Q92" s="292"/>
      <c r="R92" s="293"/>
      <c r="S92" s="11"/>
    </row>
    <row r="93" spans="1:19" ht="14" x14ac:dyDescent="0.15">
      <c r="A93" s="11"/>
      <c r="B93" s="278"/>
      <c r="C93" s="164" t="s">
        <v>695</v>
      </c>
      <c r="D93" s="294"/>
      <c r="E93" s="295"/>
      <c r="F93" s="295"/>
      <c r="G93" s="295"/>
      <c r="H93" s="295"/>
      <c r="I93" s="295"/>
      <c r="J93" s="295"/>
      <c r="K93" s="295"/>
      <c r="L93" s="295"/>
      <c r="M93" s="295"/>
      <c r="N93" s="295"/>
      <c r="O93" s="295"/>
      <c r="P93" s="295"/>
      <c r="Q93" s="295"/>
      <c r="R93" s="296"/>
      <c r="S93" s="11"/>
    </row>
    <row r="94" spans="1:19" ht="18.75" customHeight="1" x14ac:dyDescent="0.15">
      <c r="A94" s="11"/>
      <c r="B94" s="232" t="s">
        <v>802</v>
      </c>
      <c r="C94" s="164" t="s">
        <v>692</v>
      </c>
      <c r="D94" s="286" t="s">
        <v>803</v>
      </c>
      <c r="E94" s="255"/>
      <c r="F94" s="255"/>
      <c r="G94" s="255"/>
      <c r="H94" s="255"/>
      <c r="I94" s="255"/>
      <c r="J94" s="255"/>
      <c r="K94" s="255"/>
      <c r="L94" s="255"/>
      <c r="M94" s="255"/>
      <c r="N94" s="255"/>
      <c r="O94" s="255"/>
      <c r="P94" s="255"/>
      <c r="Q94" s="255"/>
      <c r="R94" s="256"/>
      <c r="S94" s="11"/>
    </row>
    <row r="95" spans="1:19" ht="18.75" customHeight="1" x14ac:dyDescent="0.15">
      <c r="A95" s="11"/>
      <c r="B95" s="233"/>
      <c r="C95" s="164" t="s">
        <v>694</v>
      </c>
      <c r="D95" s="257"/>
      <c r="E95" s="287"/>
      <c r="F95" s="287"/>
      <c r="G95" s="287"/>
      <c r="H95" s="287"/>
      <c r="I95" s="287"/>
      <c r="J95" s="287"/>
      <c r="K95" s="287"/>
      <c r="L95" s="287"/>
      <c r="M95" s="287"/>
      <c r="N95" s="287"/>
      <c r="O95" s="287"/>
      <c r="P95" s="287"/>
      <c r="Q95" s="287"/>
      <c r="R95" s="259"/>
      <c r="S95" s="11"/>
    </row>
    <row r="96" spans="1:19" ht="18.75" customHeight="1" x14ac:dyDescent="0.15">
      <c r="A96" s="11"/>
      <c r="B96" s="233"/>
      <c r="C96" s="164">
        <v>2020</v>
      </c>
      <c r="D96" s="257"/>
      <c r="E96" s="287"/>
      <c r="F96" s="287"/>
      <c r="G96" s="287"/>
      <c r="H96" s="287"/>
      <c r="I96" s="287"/>
      <c r="J96" s="287"/>
      <c r="K96" s="287"/>
      <c r="L96" s="287"/>
      <c r="M96" s="287"/>
      <c r="N96" s="287"/>
      <c r="O96" s="287"/>
      <c r="P96" s="287"/>
      <c r="Q96" s="287"/>
      <c r="R96" s="259"/>
      <c r="S96" s="11"/>
    </row>
    <row r="97" spans="1:19" ht="18.75" customHeight="1" x14ac:dyDescent="0.15">
      <c r="A97" s="11"/>
      <c r="B97" s="233"/>
      <c r="C97" s="164">
        <v>2021</v>
      </c>
      <c r="D97" s="257"/>
      <c r="E97" s="287"/>
      <c r="F97" s="287"/>
      <c r="G97" s="287"/>
      <c r="H97" s="287"/>
      <c r="I97" s="287"/>
      <c r="J97" s="287"/>
      <c r="K97" s="287"/>
      <c r="L97" s="287"/>
      <c r="M97" s="287"/>
      <c r="N97" s="287"/>
      <c r="O97" s="287"/>
      <c r="P97" s="287"/>
      <c r="Q97" s="287"/>
      <c r="R97" s="259"/>
      <c r="S97" s="11"/>
    </row>
    <row r="98" spans="1:19" ht="18.75" customHeight="1" x14ac:dyDescent="0.15">
      <c r="A98" s="11"/>
      <c r="B98" s="233"/>
      <c r="C98" s="164">
        <v>2022</v>
      </c>
      <c r="D98" s="257"/>
      <c r="E98" s="287"/>
      <c r="F98" s="287"/>
      <c r="G98" s="287"/>
      <c r="H98" s="287"/>
      <c r="I98" s="287"/>
      <c r="J98" s="287"/>
      <c r="K98" s="287"/>
      <c r="L98" s="287"/>
      <c r="M98" s="287"/>
      <c r="N98" s="287"/>
      <c r="O98" s="287"/>
      <c r="P98" s="287"/>
      <c r="Q98" s="287"/>
      <c r="R98" s="259"/>
      <c r="S98" s="11"/>
    </row>
    <row r="99" spans="1:19" ht="18.75" customHeight="1" x14ac:dyDescent="0.15">
      <c r="A99" s="11"/>
      <c r="B99" s="234"/>
      <c r="C99" s="164" t="s">
        <v>695</v>
      </c>
      <c r="D99" s="260"/>
      <c r="E99" s="261"/>
      <c r="F99" s="261"/>
      <c r="G99" s="261"/>
      <c r="H99" s="261"/>
      <c r="I99" s="261"/>
      <c r="J99" s="261"/>
      <c r="K99" s="261"/>
      <c r="L99" s="261"/>
      <c r="M99" s="261"/>
      <c r="N99" s="261"/>
      <c r="O99" s="261"/>
      <c r="P99" s="261"/>
      <c r="Q99" s="261"/>
      <c r="R99" s="262"/>
      <c r="S99" s="11"/>
    </row>
    <row r="100" spans="1:19" ht="12.75" customHeight="1" x14ac:dyDescent="0.15">
      <c r="A100" s="11"/>
      <c r="B100" s="278" t="s">
        <v>804</v>
      </c>
      <c r="C100" s="164" t="s">
        <v>692</v>
      </c>
      <c r="D100" s="254" t="s">
        <v>805</v>
      </c>
      <c r="E100" s="255"/>
      <c r="F100" s="255"/>
      <c r="G100" s="255"/>
      <c r="H100" s="255"/>
      <c r="I100" s="255"/>
      <c r="J100" s="255"/>
      <c r="K100" s="255"/>
      <c r="L100" s="255"/>
      <c r="M100" s="255"/>
      <c r="N100" s="255"/>
      <c r="O100" s="255"/>
      <c r="P100" s="255"/>
      <c r="Q100" s="255"/>
      <c r="R100" s="256"/>
      <c r="S100" s="11"/>
    </row>
    <row r="101" spans="1:19" ht="12.75" customHeight="1" x14ac:dyDescent="0.15">
      <c r="A101" s="11"/>
      <c r="B101" s="278"/>
      <c r="C101" s="164" t="s">
        <v>694</v>
      </c>
      <c r="D101" s="257"/>
      <c r="E101" s="287"/>
      <c r="F101" s="287"/>
      <c r="G101" s="287"/>
      <c r="H101" s="287"/>
      <c r="I101" s="287"/>
      <c r="J101" s="287"/>
      <c r="K101" s="287"/>
      <c r="L101" s="287"/>
      <c r="M101" s="287"/>
      <c r="N101" s="287"/>
      <c r="O101" s="287"/>
      <c r="P101" s="287"/>
      <c r="Q101" s="287"/>
      <c r="R101" s="259"/>
      <c r="S101" s="11"/>
    </row>
    <row r="102" spans="1:19" ht="12.75" customHeight="1" x14ac:dyDescent="0.15">
      <c r="A102" s="11"/>
      <c r="B102" s="278"/>
      <c r="C102" s="164">
        <v>2020</v>
      </c>
      <c r="D102" s="257"/>
      <c r="E102" s="287"/>
      <c r="F102" s="287"/>
      <c r="G102" s="287"/>
      <c r="H102" s="287"/>
      <c r="I102" s="287"/>
      <c r="J102" s="287"/>
      <c r="K102" s="287"/>
      <c r="L102" s="287"/>
      <c r="M102" s="287"/>
      <c r="N102" s="287"/>
      <c r="O102" s="287"/>
      <c r="P102" s="287"/>
      <c r="Q102" s="287"/>
      <c r="R102" s="259"/>
      <c r="S102" s="11"/>
    </row>
    <row r="103" spans="1:19" ht="12.75" customHeight="1" x14ac:dyDescent="0.15">
      <c r="A103" s="11"/>
      <c r="B103" s="278"/>
      <c r="C103" s="164">
        <v>2021</v>
      </c>
      <c r="D103" s="257"/>
      <c r="E103" s="287"/>
      <c r="F103" s="287"/>
      <c r="G103" s="287"/>
      <c r="H103" s="287"/>
      <c r="I103" s="287"/>
      <c r="J103" s="287"/>
      <c r="K103" s="287"/>
      <c r="L103" s="287"/>
      <c r="M103" s="287"/>
      <c r="N103" s="287"/>
      <c r="O103" s="287"/>
      <c r="P103" s="287"/>
      <c r="Q103" s="287"/>
      <c r="R103" s="259"/>
      <c r="S103" s="11"/>
    </row>
    <row r="104" spans="1:19" ht="12.75" customHeight="1" x14ac:dyDescent="0.15">
      <c r="A104" s="11"/>
      <c r="B104" s="278"/>
      <c r="C104" s="164">
        <v>2022</v>
      </c>
      <c r="D104" s="257"/>
      <c r="E104" s="287"/>
      <c r="F104" s="287"/>
      <c r="G104" s="287"/>
      <c r="H104" s="287"/>
      <c r="I104" s="287"/>
      <c r="J104" s="287"/>
      <c r="K104" s="287"/>
      <c r="L104" s="287"/>
      <c r="M104" s="287"/>
      <c r="N104" s="287"/>
      <c r="O104" s="287"/>
      <c r="P104" s="287"/>
      <c r="Q104" s="287"/>
      <c r="R104" s="259"/>
      <c r="S104" s="11"/>
    </row>
    <row r="105" spans="1:19" ht="12.75" customHeight="1" x14ac:dyDescent="0.15">
      <c r="A105" s="11"/>
      <c r="B105" s="278"/>
      <c r="C105" s="164" t="s">
        <v>695</v>
      </c>
      <c r="D105" s="260"/>
      <c r="E105" s="261"/>
      <c r="F105" s="261"/>
      <c r="G105" s="261"/>
      <c r="H105" s="261"/>
      <c r="I105" s="261"/>
      <c r="J105" s="261"/>
      <c r="K105" s="261"/>
      <c r="L105" s="261"/>
      <c r="M105" s="261"/>
      <c r="N105" s="261"/>
      <c r="O105" s="261"/>
      <c r="P105" s="261"/>
      <c r="Q105" s="261"/>
      <c r="R105" s="262"/>
      <c r="S105" s="11"/>
    </row>
    <row r="106" spans="1:19" ht="18.75" customHeight="1" x14ac:dyDescent="0.15">
      <c r="A106" s="11"/>
      <c r="B106" s="278" t="s">
        <v>806</v>
      </c>
      <c r="C106" s="164" t="s">
        <v>692</v>
      </c>
      <c r="D106" s="130">
        <v>0</v>
      </c>
      <c r="E106" s="130">
        <v>0</v>
      </c>
      <c r="F106" s="130">
        <v>0</v>
      </c>
      <c r="G106" s="244" t="s">
        <v>807</v>
      </c>
      <c r="H106" s="244" t="s">
        <v>807</v>
      </c>
      <c r="I106" s="244" t="s">
        <v>808</v>
      </c>
      <c r="J106" s="267">
        <v>1143070.47</v>
      </c>
      <c r="K106" s="267">
        <v>0.72</v>
      </c>
      <c r="L106" s="244" t="s">
        <v>809</v>
      </c>
      <c r="M106" s="244" t="s">
        <v>713</v>
      </c>
      <c r="N106" s="244" t="s">
        <v>770</v>
      </c>
      <c r="O106" s="244" t="s">
        <v>714</v>
      </c>
      <c r="P106" s="244" t="s">
        <v>784</v>
      </c>
      <c r="Q106" s="244" t="s">
        <v>762</v>
      </c>
      <c r="R106" s="244" t="s">
        <v>810</v>
      </c>
      <c r="S106" s="11"/>
    </row>
    <row r="107" spans="1:19" ht="18.75" customHeight="1" x14ac:dyDescent="0.15">
      <c r="A107" s="11"/>
      <c r="B107" s="278"/>
      <c r="C107" s="164" t="s">
        <v>694</v>
      </c>
      <c r="D107" s="130">
        <v>0</v>
      </c>
      <c r="E107" s="130">
        <v>0</v>
      </c>
      <c r="F107" s="130">
        <v>0</v>
      </c>
      <c r="G107" s="245"/>
      <c r="H107" s="245"/>
      <c r="I107" s="245"/>
      <c r="J107" s="268"/>
      <c r="K107" s="245"/>
      <c r="L107" s="245"/>
      <c r="M107" s="245"/>
      <c r="N107" s="245"/>
      <c r="O107" s="245"/>
      <c r="P107" s="245"/>
      <c r="Q107" s="245"/>
      <c r="R107" s="245"/>
      <c r="S107" s="11"/>
    </row>
    <row r="108" spans="1:19" ht="18.75" customHeight="1" x14ac:dyDescent="0.15">
      <c r="A108" s="11"/>
      <c r="B108" s="278"/>
      <c r="C108" s="164">
        <v>2020</v>
      </c>
      <c r="D108" s="130">
        <v>1587675</v>
      </c>
      <c r="E108" s="130">
        <v>1587675</v>
      </c>
      <c r="F108" s="130">
        <v>0</v>
      </c>
      <c r="G108" s="245"/>
      <c r="H108" s="245"/>
      <c r="I108" s="245"/>
      <c r="J108" s="268"/>
      <c r="K108" s="245"/>
      <c r="L108" s="245"/>
      <c r="M108" s="245"/>
      <c r="N108" s="245"/>
      <c r="O108" s="245"/>
      <c r="P108" s="245"/>
      <c r="Q108" s="245"/>
      <c r="R108" s="245"/>
      <c r="S108" s="11"/>
    </row>
    <row r="109" spans="1:19" ht="18.75" customHeight="1" x14ac:dyDescent="0.15">
      <c r="A109" s="11"/>
      <c r="B109" s="278"/>
      <c r="C109" s="164">
        <v>2021</v>
      </c>
      <c r="D109" s="130">
        <v>0</v>
      </c>
      <c r="E109" s="130">
        <v>0</v>
      </c>
      <c r="F109" s="130">
        <v>0</v>
      </c>
      <c r="G109" s="245"/>
      <c r="H109" s="245"/>
      <c r="I109" s="245"/>
      <c r="J109" s="268"/>
      <c r="K109" s="245"/>
      <c r="L109" s="245"/>
      <c r="M109" s="245"/>
      <c r="N109" s="245"/>
      <c r="O109" s="245"/>
      <c r="P109" s="245"/>
      <c r="Q109" s="245"/>
      <c r="R109" s="245"/>
      <c r="S109" s="11"/>
    </row>
    <row r="110" spans="1:19" ht="18.75" customHeight="1" x14ac:dyDescent="0.15">
      <c r="A110" s="11"/>
      <c r="B110" s="278"/>
      <c r="C110" s="164">
        <v>2022</v>
      </c>
      <c r="D110" s="130">
        <v>0</v>
      </c>
      <c r="E110" s="130">
        <v>0</v>
      </c>
      <c r="F110" s="130">
        <v>0</v>
      </c>
      <c r="G110" s="245"/>
      <c r="H110" s="245"/>
      <c r="I110" s="245"/>
      <c r="J110" s="268"/>
      <c r="K110" s="245"/>
      <c r="L110" s="245"/>
      <c r="M110" s="245"/>
      <c r="N110" s="245"/>
      <c r="O110" s="245"/>
      <c r="P110" s="245"/>
      <c r="Q110" s="245"/>
      <c r="R110" s="245"/>
      <c r="S110" s="11"/>
    </row>
    <row r="111" spans="1:19" ht="18.75" customHeight="1" x14ac:dyDescent="0.15">
      <c r="A111" s="11"/>
      <c r="B111" s="278"/>
      <c r="C111" s="164" t="s">
        <v>695</v>
      </c>
      <c r="D111" s="130">
        <f>SUM(D108:D110)</f>
        <v>1587675</v>
      </c>
      <c r="E111" s="130">
        <f t="shared" ref="E111:F111" si="1">SUM(E108:E110)</f>
        <v>1587675</v>
      </c>
      <c r="F111" s="130">
        <f t="shared" si="1"/>
        <v>0</v>
      </c>
      <c r="G111" s="246"/>
      <c r="H111" s="246"/>
      <c r="I111" s="246"/>
      <c r="J111" s="269"/>
      <c r="K111" s="246"/>
      <c r="L111" s="246"/>
      <c r="M111" s="246"/>
      <c r="N111" s="246"/>
      <c r="O111" s="246"/>
      <c r="P111" s="246"/>
      <c r="Q111" s="246"/>
      <c r="R111" s="246"/>
      <c r="S111" s="11"/>
    </row>
    <row r="112" spans="1:19" ht="18.75" customHeight="1" x14ac:dyDescent="0.15">
      <c r="A112" s="11"/>
      <c r="B112" s="278" t="s">
        <v>811</v>
      </c>
      <c r="C112" s="164" t="s">
        <v>692</v>
      </c>
      <c r="D112" s="136">
        <v>2936929</v>
      </c>
      <c r="E112" s="130">
        <v>2936929</v>
      </c>
      <c r="F112" s="130"/>
      <c r="G112" s="244" t="s">
        <v>807</v>
      </c>
      <c r="H112" s="244" t="s">
        <v>807</v>
      </c>
      <c r="I112" s="244" t="s">
        <v>808</v>
      </c>
      <c r="J112" s="267">
        <v>1143068.47</v>
      </c>
      <c r="K112" s="267">
        <v>0.39</v>
      </c>
      <c r="L112" s="244" t="s">
        <v>809</v>
      </c>
      <c r="M112" s="244" t="s">
        <v>713</v>
      </c>
      <c r="N112" s="244" t="s">
        <v>770</v>
      </c>
      <c r="O112" s="244" t="s">
        <v>714</v>
      </c>
      <c r="P112" s="244" t="s">
        <v>784</v>
      </c>
      <c r="Q112" s="244" t="s">
        <v>762</v>
      </c>
      <c r="R112" s="244" t="s">
        <v>812</v>
      </c>
      <c r="S112" s="11"/>
    </row>
    <row r="113" spans="1:19" ht="18.75" customHeight="1" x14ac:dyDescent="0.15">
      <c r="A113" s="11"/>
      <c r="B113" s="278"/>
      <c r="C113" s="164" t="s">
        <v>694</v>
      </c>
      <c r="D113" s="130">
        <v>3524748</v>
      </c>
      <c r="E113" s="130">
        <v>3524748</v>
      </c>
      <c r="F113" s="130">
        <v>0</v>
      </c>
      <c r="G113" s="245"/>
      <c r="H113" s="245"/>
      <c r="I113" s="245"/>
      <c r="J113" s="268"/>
      <c r="K113" s="268"/>
      <c r="L113" s="245"/>
      <c r="M113" s="245"/>
      <c r="N113" s="245"/>
      <c r="O113" s="245"/>
      <c r="P113" s="245"/>
      <c r="Q113" s="245"/>
      <c r="R113" s="245"/>
      <c r="S113" s="11"/>
    </row>
    <row r="114" spans="1:19" ht="18.75" customHeight="1" x14ac:dyDescent="0.15">
      <c r="A114" s="11"/>
      <c r="B114" s="278"/>
      <c r="C114" s="164">
        <v>2020</v>
      </c>
      <c r="D114" s="130">
        <v>0</v>
      </c>
      <c r="E114" s="130">
        <v>0</v>
      </c>
      <c r="F114" s="130">
        <v>0</v>
      </c>
      <c r="G114" s="245"/>
      <c r="H114" s="245"/>
      <c r="I114" s="245"/>
      <c r="J114" s="268"/>
      <c r="K114" s="268"/>
      <c r="L114" s="245"/>
      <c r="M114" s="245"/>
      <c r="N114" s="245"/>
      <c r="O114" s="245"/>
      <c r="P114" s="245"/>
      <c r="Q114" s="245"/>
      <c r="R114" s="245"/>
      <c r="S114" s="11"/>
    </row>
    <row r="115" spans="1:19" ht="18.75" customHeight="1" x14ac:dyDescent="0.15">
      <c r="A115" s="11"/>
      <c r="B115" s="278"/>
      <c r="C115" s="164">
        <v>2021</v>
      </c>
      <c r="D115" s="130">
        <v>0</v>
      </c>
      <c r="E115" s="130">
        <v>0</v>
      </c>
      <c r="F115" s="130">
        <v>0</v>
      </c>
      <c r="G115" s="245"/>
      <c r="H115" s="245"/>
      <c r="I115" s="245"/>
      <c r="J115" s="268"/>
      <c r="K115" s="268"/>
      <c r="L115" s="245"/>
      <c r="M115" s="245"/>
      <c r="N115" s="245"/>
      <c r="O115" s="245"/>
      <c r="P115" s="245"/>
      <c r="Q115" s="245"/>
      <c r="R115" s="245"/>
      <c r="S115" s="11"/>
    </row>
    <row r="116" spans="1:19" ht="18.75" customHeight="1" x14ac:dyDescent="0.15">
      <c r="A116" s="11"/>
      <c r="B116" s="278"/>
      <c r="C116" s="164">
        <v>2022</v>
      </c>
      <c r="D116" s="130">
        <v>0</v>
      </c>
      <c r="E116" s="130">
        <v>0</v>
      </c>
      <c r="F116" s="130">
        <v>0</v>
      </c>
      <c r="G116" s="245"/>
      <c r="H116" s="245"/>
      <c r="I116" s="245"/>
      <c r="J116" s="268"/>
      <c r="K116" s="268"/>
      <c r="L116" s="245"/>
      <c r="M116" s="245"/>
      <c r="N116" s="245"/>
      <c r="O116" s="245"/>
      <c r="P116" s="245"/>
      <c r="Q116" s="245"/>
      <c r="R116" s="245"/>
      <c r="S116" s="11"/>
    </row>
    <row r="117" spans="1:19" ht="18.75" customHeight="1" x14ac:dyDescent="0.15">
      <c r="A117" s="11"/>
      <c r="B117" s="278"/>
      <c r="C117" s="164" t="s">
        <v>695</v>
      </c>
      <c r="D117" s="130">
        <v>0</v>
      </c>
      <c r="E117" s="130">
        <v>0</v>
      </c>
      <c r="F117" s="130">
        <f>SUM(F113:F116)</f>
        <v>0</v>
      </c>
      <c r="G117" s="246"/>
      <c r="H117" s="246"/>
      <c r="I117" s="246"/>
      <c r="J117" s="269"/>
      <c r="K117" s="269"/>
      <c r="L117" s="246"/>
      <c r="M117" s="246"/>
      <c r="N117" s="246"/>
      <c r="O117" s="246"/>
      <c r="P117" s="246"/>
      <c r="Q117" s="246"/>
      <c r="R117" s="246"/>
      <c r="S117" s="11"/>
    </row>
    <row r="118" spans="1:19" ht="18.75" customHeight="1" x14ac:dyDescent="0.15">
      <c r="A118" s="11"/>
      <c r="B118" s="278" t="s">
        <v>813</v>
      </c>
      <c r="C118" s="164" t="s">
        <v>692</v>
      </c>
      <c r="D118" s="130">
        <v>732018</v>
      </c>
      <c r="E118" s="130">
        <v>732018</v>
      </c>
      <c r="F118" s="130">
        <v>0</v>
      </c>
      <c r="G118" s="283" t="s">
        <v>710</v>
      </c>
      <c r="H118" s="283" t="s">
        <v>710</v>
      </c>
      <c r="I118" s="244" t="s">
        <v>814</v>
      </c>
      <c r="J118" s="267">
        <v>1146143.02</v>
      </c>
      <c r="K118" s="267">
        <v>1.57</v>
      </c>
      <c r="L118" s="244" t="s">
        <v>792</v>
      </c>
      <c r="M118" s="244" t="s">
        <v>713</v>
      </c>
      <c r="N118" s="244" t="s">
        <v>770</v>
      </c>
      <c r="O118" s="244" t="s">
        <v>714</v>
      </c>
      <c r="P118" s="244" t="s">
        <v>815</v>
      </c>
      <c r="Q118" s="267" t="s">
        <v>778</v>
      </c>
      <c r="R118" s="280" t="s">
        <v>816</v>
      </c>
      <c r="S118" s="11"/>
    </row>
    <row r="119" spans="1:19" ht="18.75" customHeight="1" x14ac:dyDescent="0.15">
      <c r="A119" s="11"/>
      <c r="B119" s="278"/>
      <c r="C119" s="164" t="s">
        <v>694</v>
      </c>
      <c r="D119" s="130">
        <v>701348</v>
      </c>
      <c r="E119" s="130">
        <v>701348</v>
      </c>
      <c r="F119" s="131">
        <v>0</v>
      </c>
      <c r="G119" s="284"/>
      <c r="H119" s="284"/>
      <c r="I119" s="245"/>
      <c r="J119" s="268"/>
      <c r="K119" s="268"/>
      <c r="L119" s="245"/>
      <c r="M119" s="245"/>
      <c r="N119" s="245"/>
      <c r="O119" s="245"/>
      <c r="P119" s="245"/>
      <c r="Q119" s="268"/>
      <c r="R119" s="281"/>
      <c r="S119" s="11"/>
    </row>
    <row r="120" spans="1:19" ht="18.75" customHeight="1" x14ac:dyDescent="0.15">
      <c r="A120" s="11"/>
      <c r="B120" s="278"/>
      <c r="C120" s="164">
        <v>2020</v>
      </c>
      <c r="D120" s="130">
        <v>732018</v>
      </c>
      <c r="E120" s="130">
        <v>732018</v>
      </c>
      <c r="F120" s="131">
        <v>0</v>
      </c>
      <c r="G120" s="284"/>
      <c r="H120" s="284"/>
      <c r="I120" s="245"/>
      <c r="J120" s="268"/>
      <c r="K120" s="268"/>
      <c r="L120" s="245"/>
      <c r="M120" s="245"/>
      <c r="N120" s="245"/>
      <c r="O120" s="245"/>
      <c r="P120" s="245"/>
      <c r="Q120" s="268"/>
      <c r="R120" s="281"/>
      <c r="S120" s="11"/>
    </row>
    <row r="121" spans="1:19" ht="18.75" customHeight="1" x14ac:dyDescent="0.15">
      <c r="A121" s="11"/>
      <c r="B121" s="278"/>
      <c r="C121" s="164">
        <v>2021</v>
      </c>
      <c r="D121" s="130">
        <v>732018</v>
      </c>
      <c r="E121" s="130">
        <v>732018</v>
      </c>
      <c r="F121" s="131">
        <v>0</v>
      </c>
      <c r="G121" s="284"/>
      <c r="H121" s="284"/>
      <c r="I121" s="245"/>
      <c r="J121" s="268"/>
      <c r="K121" s="268"/>
      <c r="L121" s="245"/>
      <c r="M121" s="245"/>
      <c r="N121" s="245"/>
      <c r="O121" s="245"/>
      <c r="P121" s="245"/>
      <c r="Q121" s="268"/>
      <c r="R121" s="281"/>
      <c r="S121" s="11"/>
    </row>
    <row r="122" spans="1:19" ht="18.75" customHeight="1" x14ac:dyDescent="0.15">
      <c r="A122" s="11"/>
      <c r="B122" s="278"/>
      <c r="C122" s="164">
        <v>2022</v>
      </c>
      <c r="D122" s="130">
        <v>732018</v>
      </c>
      <c r="E122" s="130">
        <v>732018</v>
      </c>
      <c r="F122" s="131">
        <v>0</v>
      </c>
      <c r="G122" s="284"/>
      <c r="H122" s="284"/>
      <c r="I122" s="245"/>
      <c r="J122" s="268"/>
      <c r="K122" s="268"/>
      <c r="L122" s="245"/>
      <c r="M122" s="245"/>
      <c r="N122" s="245"/>
      <c r="O122" s="245"/>
      <c r="P122" s="245"/>
      <c r="Q122" s="268"/>
      <c r="R122" s="281"/>
      <c r="S122" s="11"/>
    </row>
    <row r="123" spans="1:19" ht="18.75" customHeight="1" x14ac:dyDescent="0.15">
      <c r="A123" s="11"/>
      <c r="B123" s="278"/>
      <c r="C123" s="164" t="s">
        <v>695</v>
      </c>
      <c r="D123" s="130">
        <f>SUM(D120:D122)</f>
        <v>2196054</v>
      </c>
      <c r="E123" s="130">
        <f>SUM(E120:E122)</f>
        <v>2196054</v>
      </c>
      <c r="F123" s="130">
        <f>SUM(F119:F122)</f>
        <v>0</v>
      </c>
      <c r="G123" s="285"/>
      <c r="H123" s="285"/>
      <c r="I123" s="246"/>
      <c r="J123" s="269"/>
      <c r="K123" s="269"/>
      <c r="L123" s="246"/>
      <c r="M123" s="246"/>
      <c r="N123" s="246"/>
      <c r="O123" s="246"/>
      <c r="P123" s="246"/>
      <c r="Q123" s="269"/>
      <c r="R123" s="282"/>
      <c r="S123" s="11"/>
    </row>
    <row r="124" spans="1:19" ht="14" x14ac:dyDescent="0.15">
      <c r="A124" s="11"/>
      <c r="B124" s="278" t="s">
        <v>817</v>
      </c>
      <c r="C124" s="164" t="s">
        <v>692</v>
      </c>
      <c r="D124" s="130">
        <v>0</v>
      </c>
      <c r="E124" s="130">
        <v>0</v>
      </c>
      <c r="F124" s="130">
        <v>0</v>
      </c>
      <c r="G124" s="267" t="s">
        <v>356</v>
      </c>
      <c r="H124" s="267" t="s">
        <v>356</v>
      </c>
      <c r="I124" s="244" t="s">
        <v>818</v>
      </c>
      <c r="J124" s="279">
        <v>1022629.33</v>
      </c>
      <c r="K124" s="244">
        <v>0.6</v>
      </c>
      <c r="L124" s="244" t="s">
        <v>712</v>
      </c>
      <c r="M124" s="244" t="s">
        <v>721</v>
      </c>
      <c r="N124" s="244" t="s">
        <v>793</v>
      </c>
      <c r="O124" s="244" t="s">
        <v>760</v>
      </c>
      <c r="P124" s="244" t="s">
        <v>784</v>
      </c>
      <c r="Q124" s="244" t="s">
        <v>762</v>
      </c>
      <c r="R124" s="244" t="s">
        <v>819</v>
      </c>
      <c r="S124" s="11"/>
    </row>
    <row r="125" spans="1:19" ht="12.75" customHeight="1" x14ac:dyDescent="0.15">
      <c r="A125" s="11"/>
      <c r="B125" s="278"/>
      <c r="C125" s="164" t="s">
        <v>694</v>
      </c>
      <c r="D125" s="130">
        <v>0</v>
      </c>
      <c r="E125" s="130">
        <v>0</v>
      </c>
      <c r="F125" s="130">
        <v>0</v>
      </c>
      <c r="G125" s="245"/>
      <c r="H125" s="245"/>
      <c r="I125" s="245"/>
      <c r="J125" s="279"/>
      <c r="K125" s="245"/>
      <c r="L125" s="245"/>
      <c r="M125" s="245"/>
      <c r="N125" s="276"/>
      <c r="O125" s="245"/>
      <c r="P125" s="245"/>
      <c r="Q125" s="245"/>
      <c r="R125" s="245"/>
      <c r="S125" s="11"/>
    </row>
    <row r="126" spans="1:19" ht="12.75" customHeight="1" x14ac:dyDescent="0.15">
      <c r="A126" s="11"/>
      <c r="B126" s="278"/>
      <c r="C126" s="164">
        <v>2020</v>
      </c>
      <c r="D126" s="130">
        <v>200000</v>
      </c>
      <c r="E126" s="130">
        <v>200000</v>
      </c>
      <c r="F126" s="130">
        <v>0</v>
      </c>
      <c r="G126" s="245"/>
      <c r="H126" s="245"/>
      <c r="I126" s="245"/>
      <c r="J126" s="279"/>
      <c r="K126" s="245"/>
      <c r="L126" s="245"/>
      <c r="M126" s="245"/>
      <c r="N126" s="276"/>
      <c r="O126" s="245"/>
      <c r="P126" s="245"/>
      <c r="Q126" s="245"/>
      <c r="R126" s="245"/>
      <c r="S126" s="11"/>
    </row>
    <row r="127" spans="1:19" ht="12.75" customHeight="1" x14ac:dyDescent="0.15">
      <c r="A127" s="11"/>
      <c r="B127" s="278"/>
      <c r="C127" s="164">
        <v>2021</v>
      </c>
      <c r="D127" s="130">
        <v>1710000</v>
      </c>
      <c r="E127" s="130">
        <v>1710000</v>
      </c>
      <c r="F127" s="130">
        <v>0</v>
      </c>
      <c r="G127" s="245"/>
      <c r="H127" s="245"/>
      <c r="I127" s="245"/>
      <c r="J127" s="279"/>
      <c r="K127" s="245"/>
      <c r="L127" s="245"/>
      <c r="M127" s="245"/>
      <c r="N127" s="276"/>
      <c r="O127" s="245"/>
      <c r="P127" s="245"/>
      <c r="Q127" s="245"/>
      <c r="R127" s="245"/>
      <c r="S127" s="11"/>
    </row>
    <row r="128" spans="1:19" ht="12.75" customHeight="1" x14ac:dyDescent="0.15">
      <c r="A128" s="11"/>
      <c r="B128" s="278"/>
      <c r="C128" s="164">
        <v>2022</v>
      </c>
      <c r="D128" s="130">
        <v>1710000</v>
      </c>
      <c r="E128" s="130">
        <v>1710000</v>
      </c>
      <c r="F128" s="130">
        <v>0</v>
      </c>
      <c r="G128" s="245"/>
      <c r="H128" s="245"/>
      <c r="I128" s="245"/>
      <c r="J128" s="218"/>
      <c r="K128" s="245"/>
      <c r="L128" s="245"/>
      <c r="M128" s="245"/>
      <c r="N128" s="276"/>
      <c r="O128" s="245"/>
      <c r="P128" s="245"/>
      <c r="Q128" s="245"/>
      <c r="R128" s="245"/>
      <c r="S128" s="11"/>
    </row>
    <row r="129" spans="1:19" ht="49.5" customHeight="1" x14ac:dyDescent="0.15">
      <c r="A129" s="11"/>
      <c r="B129" s="278"/>
      <c r="C129" s="164" t="s">
        <v>695</v>
      </c>
      <c r="D129" s="130">
        <f>SUM(D126:D128)</f>
        <v>3620000</v>
      </c>
      <c r="E129" s="130">
        <f t="shared" ref="E129:F129" si="2">SUM(E126:E128)</f>
        <v>3620000</v>
      </c>
      <c r="F129" s="130">
        <f t="shared" si="2"/>
        <v>0</v>
      </c>
      <c r="G129" s="246"/>
      <c r="H129" s="246"/>
      <c r="I129" s="246"/>
      <c r="J129" s="218"/>
      <c r="K129" s="246"/>
      <c r="L129" s="246"/>
      <c r="M129" s="246"/>
      <c r="N129" s="277"/>
      <c r="O129" s="246"/>
      <c r="P129" s="246"/>
      <c r="Q129" s="246"/>
      <c r="R129" s="246"/>
      <c r="S129" s="11"/>
    </row>
    <row r="130" spans="1:19" ht="14" x14ac:dyDescent="0.15">
      <c r="A130" s="11"/>
      <c r="B130" s="278" t="s">
        <v>820</v>
      </c>
      <c r="C130" s="164" t="s">
        <v>692</v>
      </c>
      <c r="D130" s="130"/>
      <c r="E130" s="131"/>
      <c r="F130" s="131"/>
      <c r="G130" s="267" t="s">
        <v>356</v>
      </c>
      <c r="H130" s="267" t="s">
        <v>356</v>
      </c>
      <c r="I130" s="244" t="s">
        <v>821</v>
      </c>
      <c r="J130" s="279">
        <v>2602297.79</v>
      </c>
      <c r="K130" s="244">
        <v>2.81</v>
      </c>
      <c r="L130" s="244" t="s">
        <v>822</v>
      </c>
      <c r="M130" s="244" t="s">
        <v>823</v>
      </c>
      <c r="N130" s="244" t="s">
        <v>770</v>
      </c>
      <c r="O130" s="244" t="s">
        <v>714</v>
      </c>
      <c r="P130" s="244" t="s">
        <v>784</v>
      </c>
      <c r="Q130" s="244" t="s">
        <v>762</v>
      </c>
      <c r="R130" s="244" t="s">
        <v>824</v>
      </c>
      <c r="S130" s="11"/>
    </row>
    <row r="131" spans="1:19" ht="12.75" customHeight="1" x14ac:dyDescent="0.15">
      <c r="A131" s="11"/>
      <c r="B131" s="278"/>
      <c r="C131" s="164" t="s">
        <v>694</v>
      </c>
      <c r="D131" s="130"/>
      <c r="E131" s="131"/>
      <c r="F131" s="131"/>
      <c r="G131" s="245"/>
      <c r="H131" s="245"/>
      <c r="I131" s="245"/>
      <c r="J131" s="279"/>
      <c r="K131" s="245"/>
      <c r="L131" s="245"/>
      <c r="M131" s="245"/>
      <c r="N131" s="276"/>
      <c r="O131" s="245"/>
      <c r="P131" s="245"/>
      <c r="Q131" s="245"/>
      <c r="R131" s="245"/>
      <c r="S131" s="11"/>
    </row>
    <row r="132" spans="1:19" ht="12.75" customHeight="1" x14ac:dyDescent="0.15">
      <c r="A132" s="11"/>
      <c r="B132" s="278"/>
      <c r="C132" s="164">
        <v>2020</v>
      </c>
      <c r="D132" s="130">
        <v>925484.5</v>
      </c>
      <c r="E132" s="130">
        <v>925484.5</v>
      </c>
      <c r="F132" s="130">
        <v>0</v>
      </c>
      <c r="G132" s="245"/>
      <c r="H132" s="245"/>
      <c r="I132" s="245"/>
      <c r="J132" s="279"/>
      <c r="K132" s="245"/>
      <c r="L132" s="245"/>
      <c r="M132" s="245"/>
      <c r="N132" s="276"/>
      <c r="O132" s="245"/>
      <c r="P132" s="245"/>
      <c r="Q132" s="245"/>
      <c r="R132" s="245"/>
      <c r="S132" s="11"/>
    </row>
    <row r="133" spans="1:19" ht="12.75" customHeight="1" x14ac:dyDescent="0.15">
      <c r="A133" s="11"/>
      <c r="B133" s="278"/>
      <c r="C133" s="164">
        <v>2021</v>
      </c>
      <c r="D133" s="130">
        <v>925484.5</v>
      </c>
      <c r="E133" s="130">
        <v>925484.5</v>
      </c>
      <c r="F133" s="130">
        <v>0</v>
      </c>
      <c r="G133" s="245"/>
      <c r="H133" s="245"/>
      <c r="I133" s="245"/>
      <c r="J133" s="279"/>
      <c r="K133" s="245"/>
      <c r="L133" s="245"/>
      <c r="M133" s="245"/>
      <c r="N133" s="276"/>
      <c r="O133" s="245"/>
      <c r="P133" s="245"/>
      <c r="Q133" s="245"/>
      <c r="R133" s="245"/>
      <c r="S133" s="11"/>
    </row>
    <row r="134" spans="1:19" ht="12.75" customHeight="1" x14ac:dyDescent="0.15">
      <c r="A134" s="11"/>
      <c r="B134" s="278"/>
      <c r="C134" s="164">
        <v>2022</v>
      </c>
      <c r="D134" s="130">
        <v>0</v>
      </c>
      <c r="E134" s="130">
        <v>0</v>
      </c>
      <c r="F134" s="130">
        <v>0</v>
      </c>
      <c r="G134" s="245"/>
      <c r="H134" s="245"/>
      <c r="I134" s="245"/>
      <c r="J134" s="218"/>
      <c r="K134" s="245"/>
      <c r="L134" s="245"/>
      <c r="M134" s="245"/>
      <c r="N134" s="276"/>
      <c r="O134" s="245"/>
      <c r="P134" s="245"/>
      <c r="Q134" s="245"/>
      <c r="R134" s="245"/>
      <c r="S134" s="11"/>
    </row>
    <row r="135" spans="1:19" ht="12.75" customHeight="1" x14ac:dyDescent="0.15">
      <c r="A135" s="11"/>
      <c r="B135" s="278"/>
      <c r="C135" s="164" t="s">
        <v>695</v>
      </c>
      <c r="D135" s="130">
        <f>SUM(D132:D134)</f>
        <v>1850969</v>
      </c>
      <c r="E135" s="130">
        <f t="shared" ref="E135:F135" si="3">SUM(E132:E134)</f>
        <v>1850969</v>
      </c>
      <c r="F135" s="130">
        <f t="shared" si="3"/>
        <v>0</v>
      </c>
      <c r="G135" s="246"/>
      <c r="H135" s="246"/>
      <c r="I135" s="246"/>
      <c r="J135" s="218"/>
      <c r="K135" s="246"/>
      <c r="L135" s="246"/>
      <c r="M135" s="246"/>
      <c r="N135" s="277"/>
      <c r="O135" s="246"/>
      <c r="P135" s="246"/>
      <c r="Q135" s="246"/>
      <c r="R135" s="246"/>
      <c r="S135" s="11"/>
    </row>
    <row r="136" spans="1:19" ht="14" x14ac:dyDescent="0.15">
      <c r="B136" s="278" t="s">
        <v>825</v>
      </c>
      <c r="C136" s="164" t="s">
        <v>692</v>
      </c>
      <c r="D136" s="130"/>
      <c r="E136" s="131"/>
      <c r="F136" s="131"/>
      <c r="G136" s="267"/>
      <c r="H136" s="267"/>
      <c r="I136" s="244"/>
      <c r="J136" s="279"/>
      <c r="K136" s="244"/>
      <c r="L136" s="244"/>
      <c r="M136" s="244"/>
      <c r="N136" s="244"/>
      <c r="O136" s="244"/>
      <c r="P136" s="244"/>
      <c r="Q136" s="244"/>
      <c r="R136" s="244" t="s">
        <v>826</v>
      </c>
    </row>
    <row r="137" spans="1:19" ht="14" x14ac:dyDescent="0.15">
      <c r="B137" s="278"/>
      <c r="C137" s="164" t="s">
        <v>694</v>
      </c>
      <c r="D137" s="130"/>
      <c r="E137" s="131"/>
      <c r="F137" s="131"/>
      <c r="G137" s="245"/>
      <c r="H137" s="245"/>
      <c r="I137" s="245"/>
      <c r="J137" s="279"/>
      <c r="K137" s="245"/>
      <c r="L137" s="245"/>
      <c r="M137" s="245"/>
      <c r="N137" s="276"/>
      <c r="O137" s="245"/>
      <c r="P137" s="245"/>
      <c r="Q137" s="245"/>
      <c r="R137" s="245"/>
    </row>
    <row r="138" spans="1:19" x14ac:dyDescent="0.15">
      <c r="B138" s="278"/>
      <c r="C138" s="164">
        <v>2020</v>
      </c>
      <c r="D138" s="130"/>
      <c r="E138" s="130"/>
      <c r="F138" s="130">
        <v>0</v>
      </c>
      <c r="G138" s="245"/>
      <c r="H138" s="245"/>
      <c r="I138" s="245"/>
      <c r="J138" s="279"/>
      <c r="K138" s="245"/>
      <c r="L138" s="245"/>
      <c r="M138" s="245"/>
      <c r="N138" s="276"/>
      <c r="O138" s="245"/>
      <c r="P138" s="245"/>
      <c r="Q138" s="245"/>
      <c r="R138" s="245"/>
    </row>
    <row r="139" spans="1:19" x14ac:dyDescent="0.15">
      <c r="B139" s="278"/>
      <c r="C139" s="164">
        <v>2021</v>
      </c>
      <c r="D139" s="130"/>
      <c r="E139" s="130"/>
      <c r="F139" s="130">
        <v>0</v>
      </c>
      <c r="G139" s="245"/>
      <c r="H139" s="245"/>
      <c r="I139" s="245"/>
      <c r="J139" s="279"/>
      <c r="K139" s="245"/>
      <c r="L139" s="245"/>
      <c r="M139" s="245"/>
      <c r="N139" s="276"/>
      <c r="O139" s="245"/>
      <c r="P139" s="245"/>
      <c r="Q139" s="245"/>
      <c r="R139" s="245"/>
    </row>
    <row r="140" spans="1:19" x14ac:dyDescent="0.15">
      <c r="B140" s="278"/>
      <c r="C140" s="164">
        <v>2022</v>
      </c>
      <c r="D140" s="130"/>
      <c r="E140" s="130"/>
      <c r="F140" s="130">
        <v>0</v>
      </c>
      <c r="G140" s="245"/>
      <c r="H140" s="245"/>
      <c r="I140" s="245"/>
      <c r="J140" s="218"/>
      <c r="K140" s="245"/>
      <c r="L140" s="245"/>
      <c r="M140" s="245"/>
      <c r="N140" s="276"/>
      <c r="O140" s="245"/>
      <c r="P140" s="245"/>
      <c r="Q140" s="245"/>
      <c r="R140" s="245"/>
    </row>
    <row r="141" spans="1:19" ht="14" x14ac:dyDescent="0.15">
      <c r="B141" s="278"/>
      <c r="C141" s="164" t="s">
        <v>695</v>
      </c>
      <c r="D141" s="130"/>
      <c r="E141" s="130"/>
      <c r="F141" s="130">
        <f t="shared" ref="F141" si="4">SUM(F138:F140)</f>
        <v>0</v>
      </c>
      <c r="G141" s="246"/>
      <c r="H141" s="246"/>
      <c r="I141" s="246"/>
      <c r="J141" s="218"/>
      <c r="K141" s="246"/>
      <c r="L141" s="246"/>
      <c r="M141" s="246"/>
      <c r="N141" s="277"/>
      <c r="O141" s="246"/>
      <c r="P141" s="246"/>
      <c r="Q141" s="246"/>
      <c r="R141" s="246"/>
    </row>
    <row r="142" spans="1:19" x14ac:dyDescent="0.15">
      <c r="B142" s="56"/>
      <c r="C142" s="56"/>
      <c r="D142" s="56"/>
      <c r="E142" s="56"/>
      <c r="F142" s="56"/>
      <c r="G142" s="56"/>
      <c r="H142" s="56"/>
      <c r="I142" s="56"/>
      <c r="J142" s="56"/>
      <c r="K142" s="56"/>
      <c r="L142" s="56"/>
      <c r="M142" s="56"/>
      <c r="N142" s="56"/>
      <c r="O142" s="56"/>
      <c r="P142" s="56"/>
      <c r="Q142" s="56"/>
      <c r="R142" s="56"/>
    </row>
    <row r="143" spans="1:19" x14ac:dyDescent="0.15">
      <c r="B143" s="56"/>
      <c r="C143" s="56"/>
      <c r="D143" s="56"/>
      <c r="E143" s="56"/>
      <c r="F143" s="56"/>
      <c r="G143" s="56"/>
      <c r="H143" s="56"/>
      <c r="I143" s="56"/>
      <c r="J143" s="56"/>
      <c r="K143" s="56"/>
      <c r="L143" s="56"/>
      <c r="M143" s="56"/>
      <c r="N143" s="56"/>
      <c r="O143" s="56"/>
      <c r="P143" s="56"/>
      <c r="Q143" s="56"/>
      <c r="R143" s="56"/>
    </row>
    <row r="144" spans="1:19" x14ac:dyDescent="0.15">
      <c r="B144" s="56"/>
      <c r="C144" s="56"/>
      <c r="D144" s="56"/>
      <c r="E144" s="56"/>
      <c r="F144" s="56"/>
      <c r="G144" s="56"/>
      <c r="H144" s="56"/>
      <c r="I144" s="56"/>
      <c r="J144" s="56"/>
      <c r="K144" s="56"/>
      <c r="L144" s="56"/>
      <c r="M144" s="56"/>
      <c r="N144" s="56"/>
      <c r="O144" s="56"/>
      <c r="P144" s="56"/>
      <c r="Q144" s="56"/>
      <c r="R144" s="56"/>
    </row>
    <row r="145" spans="2:18" x14ac:dyDescent="0.15">
      <c r="B145" s="56"/>
      <c r="C145" s="56"/>
      <c r="D145" s="56"/>
      <c r="E145" s="56"/>
      <c r="F145" s="56"/>
      <c r="G145" s="56"/>
      <c r="H145" s="56"/>
      <c r="I145" s="56"/>
      <c r="J145" s="56"/>
      <c r="K145" s="56"/>
      <c r="L145" s="56"/>
      <c r="M145" s="56"/>
      <c r="N145" s="56"/>
      <c r="O145" s="56"/>
      <c r="P145" s="56"/>
      <c r="Q145" s="56"/>
      <c r="R145" s="56"/>
    </row>
    <row r="146" spans="2:18" x14ac:dyDescent="0.15">
      <c r="B146" s="56"/>
      <c r="C146" s="56"/>
      <c r="D146" s="56"/>
      <c r="E146" s="56"/>
      <c r="F146" s="56"/>
      <c r="G146" s="56"/>
      <c r="H146" s="56"/>
      <c r="I146" s="56"/>
      <c r="J146" s="56"/>
      <c r="K146" s="56"/>
      <c r="L146" s="56"/>
      <c r="M146" s="56"/>
      <c r="N146" s="56"/>
      <c r="O146" s="56"/>
      <c r="P146" s="56"/>
      <c r="Q146" s="56"/>
      <c r="R146" s="56"/>
    </row>
    <row r="147" spans="2:18" x14ac:dyDescent="0.15">
      <c r="B147" s="56"/>
      <c r="C147" s="56"/>
      <c r="D147" s="56"/>
      <c r="E147" s="56"/>
      <c r="F147" s="56"/>
      <c r="G147" s="56"/>
      <c r="H147" s="56"/>
      <c r="I147" s="56"/>
      <c r="J147" s="56"/>
      <c r="K147" s="56"/>
      <c r="L147" s="56"/>
      <c r="M147" s="56"/>
      <c r="N147" s="56"/>
      <c r="O147" s="56"/>
      <c r="P147" s="56"/>
      <c r="Q147" s="56"/>
      <c r="R147" s="56"/>
    </row>
    <row r="148" spans="2:18" x14ac:dyDescent="0.15">
      <c r="B148" s="56"/>
      <c r="C148" s="56"/>
      <c r="D148" s="56"/>
      <c r="E148" s="56"/>
      <c r="F148" s="56"/>
      <c r="G148" s="56"/>
      <c r="H148" s="56"/>
      <c r="I148" s="56"/>
      <c r="J148" s="56"/>
      <c r="K148" s="56"/>
      <c r="L148" s="56"/>
      <c r="M148" s="56"/>
      <c r="N148" s="56"/>
      <c r="O148" s="56"/>
      <c r="P148" s="56"/>
      <c r="Q148" s="56"/>
      <c r="R148" s="56"/>
    </row>
    <row r="149" spans="2:18" x14ac:dyDescent="0.15">
      <c r="B149" s="56"/>
      <c r="C149" s="56"/>
      <c r="D149" s="56"/>
      <c r="E149" s="56"/>
      <c r="F149" s="56"/>
      <c r="G149" s="56"/>
      <c r="H149" s="56"/>
      <c r="I149" s="56"/>
      <c r="J149" s="56"/>
      <c r="K149" s="56"/>
      <c r="L149" s="56"/>
      <c r="M149" s="56"/>
      <c r="N149" s="56"/>
      <c r="O149" s="56"/>
      <c r="P149" s="56"/>
      <c r="Q149" s="56"/>
      <c r="R149" s="56"/>
    </row>
    <row r="150" spans="2:18" x14ac:dyDescent="0.15">
      <c r="B150" s="56"/>
      <c r="C150" s="56"/>
      <c r="D150" s="56"/>
      <c r="E150" s="56"/>
      <c r="F150" s="56"/>
      <c r="G150" s="56"/>
      <c r="H150" s="56"/>
      <c r="I150" s="56"/>
      <c r="J150" s="56"/>
      <c r="K150" s="56"/>
      <c r="L150" s="56"/>
      <c r="M150" s="56"/>
      <c r="N150" s="56"/>
      <c r="O150" s="56"/>
      <c r="P150" s="56"/>
      <c r="Q150" s="56"/>
      <c r="R150" s="56"/>
    </row>
    <row r="151" spans="2:18" x14ac:dyDescent="0.15">
      <c r="B151" s="56"/>
      <c r="C151" s="56"/>
      <c r="D151" s="56"/>
      <c r="E151" s="56"/>
      <c r="F151" s="56"/>
      <c r="G151" s="56"/>
      <c r="H151" s="56"/>
      <c r="I151" s="56"/>
      <c r="J151" s="56"/>
      <c r="K151" s="56"/>
      <c r="L151" s="56"/>
      <c r="M151" s="56"/>
      <c r="N151" s="56"/>
      <c r="O151" s="56"/>
      <c r="P151" s="56"/>
      <c r="Q151" s="56"/>
      <c r="R151" s="56"/>
    </row>
    <row r="152" spans="2:18" x14ac:dyDescent="0.15">
      <c r="B152" s="56"/>
      <c r="C152" s="56"/>
      <c r="D152" s="56"/>
      <c r="E152" s="56"/>
      <c r="F152" s="56"/>
      <c r="G152" s="56"/>
      <c r="H152" s="56"/>
      <c r="I152" s="56"/>
      <c r="J152" s="56"/>
      <c r="K152" s="56"/>
      <c r="L152" s="56"/>
      <c r="M152" s="56"/>
      <c r="N152" s="56"/>
      <c r="O152" s="56"/>
      <c r="P152" s="56"/>
      <c r="Q152" s="56"/>
      <c r="R152" s="56"/>
    </row>
    <row r="153" spans="2:18" x14ac:dyDescent="0.15">
      <c r="B153" s="56"/>
      <c r="C153" s="56"/>
      <c r="D153" s="56"/>
      <c r="E153" s="56"/>
      <c r="F153" s="56"/>
      <c r="G153" s="56"/>
      <c r="H153" s="56"/>
      <c r="I153" s="56"/>
      <c r="J153" s="56"/>
      <c r="K153" s="56"/>
      <c r="L153" s="56"/>
      <c r="M153" s="56"/>
      <c r="N153" s="56"/>
      <c r="O153" s="56"/>
      <c r="P153" s="56"/>
      <c r="Q153" s="56"/>
      <c r="R153" s="56"/>
    </row>
    <row r="154" spans="2:18" x14ac:dyDescent="0.15">
      <c r="B154" s="56"/>
      <c r="C154" s="56"/>
      <c r="D154" s="56"/>
      <c r="E154" s="56"/>
      <c r="F154" s="56"/>
      <c r="G154" s="56"/>
      <c r="H154" s="56"/>
      <c r="I154" s="56"/>
      <c r="J154" s="56"/>
      <c r="K154" s="56"/>
      <c r="L154" s="56"/>
      <c r="M154" s="56"/>
      <c r="N154" s="56"/>
      <c r="O154" s="56"/>
      <c r="P154" s="56"/>
      <c r="Q154" s="56"/>
      <c r="R154" s="56"/>
    </row>
    <row r="155" spans="2:18" x14ac:dyDescent="0.15">
      <c r="B155" s="56"/>
      <c r="C155" s="56"/>
      <c r="D155" s="56"/>
      <c r="E155" s="56"/>
      <c r="F155" s="56"/>
      <c r="G155" s="56"/>
      <c r="H155" s="56"/>
      <c r="I155" s="56"/>
      <c r="J155" s="56"/>
      <c r="K155" s="56"/>
      <c r="L155" s="56"/>
      <c r="M155" s="56"/>
      <c r="N155" s="56"/>
      <c r="O155" s="56"/>
      <c r="P155" s="56"/>
      <c r="Q155" s="56"/>
      <c r="R155" s="56"/>
    </row>
    <row r="156" spans="2:18" x14ac:dyDescent="0.15">
      <c r="B156" s="56"/>
      <c r="C156" s="56"/>
      <c r="D156" s="56"/>
      <c r="E156" s="56"/>
      <c r="F156" s="56"/>
      <c r="G156" s="56"/>
      <c r="H156" s="56"/>
      <c r="I156" s="56"/>
      <c r="J156" s="56"/>
      <c r="K156" s="56"/>
      <c r="L156" s="56"/>
      <c r="M156" s="56"/>
      <c r="N156" s="56"/>
      <c r="O156" s="56"/>
      <c r="P156" s="56"/>
      <c r="Q156" s="56"/>
      <c r="R156" s="56"/>
    </row>
    <row r="157" spans="2:18" x14ac:dyDescent="0.15">
      <c r="B157" s="56"/>
      <c r="C157" s="56"/>
      <c r="D157" s="56"/>
      <c r="E157" s="56"/>
      <c r="F157" s="56"/>
      <c r="G157" s="56"/>
      <c r="H157" s="56"/>
      <c r="I157" s="56"/>
      <c r="J157" s="56"/>
      <c r="K157" s="56"/>
      <c r="L157" s="56"/>
      <c r="M157" s="56"/>
      <c r="N157" s="56"/>
      <c r="O157" s="56"/>
      <c r="P157" s="56"/>
      <c r="Q157" s="56"/>
      <c r="R157" s="56"/>
    </row>
    <row r="158" spans="2:18" x14ac:dyDescent="0.15">
      <c r="B158" s="56"/>
      <c r="C158" s="56"/>
      <c r="D158" s="56"/>
      <c r="E158" s="56"/>
      <c r="F158" s="56"/>
      <c r="G158" s="56"/>
      <c r="H158" s="56"/>
      <c r="I158" s="56"/>
      <c r="J158" s="56"/>
      <c r="K158" s="56"/>
      <c r="L158" s="56"/>
      <c r="M158" s="56"/>
      <c r="N158" s="56"/>
      <c r="O158" s="56"/>
      <c r="P158" s="56"/>
      <c r="Q158" s="56"/>
      <c r="R158" s="56"/>
    </row>
    <row r="159" spans="2:18" x14ac:dyDescent="0.15">
      <c r="B159" s="56"/>
      <c r="C159" s="56"/>
      <c r="D159" s="56"/>
      <c r="E159" s="56"/>
      <c r="F159" s="56"/>
      <c r="G159" s="56"/>
      <c r="H159" s="56"/>
      <c r="I159" s="56"/>
      <c r="J159" s="56"/>
      <c r="K159" s="56"/>
      <c r="L159" s="56"/>
      <c r="M159" s="56"/>
      <c r="N159" s="56"/>
      <c r="O159" s="56"/>
      <c r="P159" s="56"/>
      <c r="Q159" s="56"/>
      <c r="R159" s="56"/>
    </row>
    <row r="160" spans="2:18" x14ac:dyDescent="0.15">
      <c r="B160" s="56"/>
      <c r="C160" s="56"/>
      <c r="D160" s="56"/>
      <c r="E160" s="56"/>
      <c r="F160" s="56"/>
      <c r="G160" s="56"/>
      <c r="H160" s="56"/>
      <c r="I160" s="56"/>
      <c r="J160" s="56"/>
      <c r="K160" s="56"/>
      <c r="L160" s="56"/>
      <c r="M160" s="56"/>
      <c r="N160" s="56"/>
      <c r="O160" s="56"/>
      <c r="P160" s="56"/>
      <c r="Q160" s="56"/>
      <c r="R160" s="56"/>
    </row>
    <row r="161" spans="2:18" x14ac:dyDescent="0.15">
      <c r="B161" s="56"/>
      <c r="C161" s="56"/>
      <c r="D161" s="56"/>
      <c r="E161" s="56"/>
      <c r="F161" s="56"/>
      <c r="G161" s="56"/>
      <c r="H161" s="56"/>
      <c r="I161" s="56"/>
      <c r="J161" s="56"/>
      <c r="K161" s="56"/>
      <c r="L161" s="56"/>
      <c r="M161" s="56"/>
      <c r="N161" s="56"/>
      <c r="O161" s="56"/>
      <c r="P161" s="56"/>
      <c r="Q161" s="56"/>
      <c r="R161" s="56"/>
    </row>
    <row r="162" spans="2:18" x14ac:dyDescent="0.15">
      <c r="B162" s="56"/>
      <c r="C162" s="56"/>
      <c r="D162" s="56"/>
      <c r="E162" s="56"/>
      <c r="F162" s="56"/>
      <c r="G162" s="56"/>
      <c r="H162" s="56"/>
      <c r="I162" s="56"/>
      <c r="J162" s="56"/>
      <c r="K162" s="56"/>
      <c r="L162" s="56"/>
      <c r="M162" s="56"/>
      <c r="N162" s="56"/>
      <c r="O162" s="56"/>
      <c r="P162" s="56"/>
      <c r="Q162" s="56"/>
      <c r="R162" s="56"/>
    </row>
    <row r="163" spans="2:18" x14ac:dyDescent="0.15">
      <c r="B163" s="56"/>
      <c r="C163" s="56"/>
      <c r="D163" s="56"/>
      <c r="E163" s="56"/>
      <c r="F163" s="56"/>
      <c r="G163" s="56"/>
      <c r="H163" s="56"/>
      <c r="I163" s="56"/>
      <c r="J163" s="56"/>
      <c r="K163" s="56"/>
      <c r="L163" s="56"/>
      <c r="M163" s="56"/>
      <c r="N163" s="56"/>
      <c r="O163" s="56"/>
      <c r="P163" s="56"/>
      <c r="Q163" s="56"/>
      <c r="R163" s="56"/>
    </row>
    <row r="164" spans="2:18" x14ac:dyDescent="0.15">
      <c r="B164" s="56"/>
      <c r="C164" s="56"/>
      <c r="D164" s="56"/>
      <c r="E164" s="56"/>
      <c r="F164" s="56"/>
      <c r="G164" s="56"/>
      <c r="H164" s="56"/>
      <c r="I164" s="56"/>
      <c r="J164" s="56"/>
      <c r="K164" s="56"/>
      <c r="L164" s="56"/>
      <c r="M164" s="56"/>
      <c r="N164" s="56"/>
      <c r="O164" s="56"/>
      <c r="P164" s="56"/>
      <c r="Q164" s="56"/>
      <c r="R164" s="56"/>
    </row>
    <row r="165" spans="2:18" x14ac:dyDescent="0.15">
      <c r="B165" s="56"/>
      <c r="C165" s="56"/>
      <c r="D165" s="56"/>
      <c r="E165" s="56"/>
      <c r="F165" s="56"/>
      <c r="G165" s="56"/>
      <c r="H165" s="56"/>
      <c r="I165" s="56"/>
      <c r="J165" s="56"/>
      <c r="K165" s="56"/>
      <c r="L165" s="56"/>
      <c r="M165" s="56"/>
      <c r="N165" s="56"/>
      <c r="O165" s="56"/>
      <c r="P165" s="56"/>
      <c r="Q165" s="56"/>
      <c r="R165" s="56"/>
    </row>
    <row r="166" spans="2:18" x14ac:dyDescent="0.15">
      <c r="B166" s="56"/>
      <c r="C166" s="56"/>
      <c r="D166" s="56"/>
      <c r="E166" s="56"/>
      <c r="F166" s="56"/>
      <c r="G166" s="56"/>
      <c r="H166" s="56"/>
      <c r="I166" s="56"/>
      <c r="J166" s="56"/>
      <c r="K166" s="56"/>
      <c r="L166" s="56"/>
      <c r="M166" s="56"/>
      <c r="N166" s="56"/>
      <c r="O166" s="56"/>
      <c r="P166" s="56"/>
      <c r="Q166" s="56"/>
      <c r="R166" s="56"/>
    </row>
    <row r="167" spans="2:18" x14ac:dyDescent="0.15">
      <c r="B167" s="56"/>
      <c r="C167" s="56"/>
      <c r="D167" s="56"/>
      <c r="E167" s="56"/>
      <c r="F167" s="56"/>
      <c r="G167" s="56"/>
      <c r="H167" s="56"/>
      <c r="I167" s="56"/>
      <c r="J167" s="56"/>
      <c r="K167" s="56"/>
      <c r="L167" s="56"/>
      <c r="M167" s="56"/>
      <c r="N167" s="56"/>
      <c r="O167" s="56"/>
      <c r="P167" s="56"/>
      <c r="Q167" s="56"/>
      <c r="R167" s="56"/>
    </row>
    <row r="168" spans="2:18" x14ac:dyDescent="0.15">
      <c r="B168" s="56"/>
      <c r="C168" s="56"/>
      <c r="D168" s="56"/>
      <c r="E168" s="56"/>
      <c r="F168" s="56"/>
      <c r="G168" s="56"/>
      <c r="H168" s="56"/>
      <c r="I168" s="56"/>
      <c r="J168" s="56"/>
      <c r="K168" s="56"/>
      <c r="L168" s="56"/>
      <c r="M168" s="56"/>
      <c r="N168" s="56"/>
      <c r="O168" s="56"/>
      <c r="P168" s="56"/>
      <c r="Q168" s="56"/>
      <c r="R168" s="56"/>
    </row>
    <row r="169" spans="2:18" x14ac:dyDescent="0.15">
      <c r="B169" s="56"/>
      <c r="C169" s="56"/>
      <c r="D169" s="56"/>
      <c r="E169" s="56"/>
      <c r="F169" s="56"/>
      <c r="G169" s="56"/>
      <c r="H169" s="56"/>
      <c r="I169" s="56"/>
      <c r="J169" s="56"/>
      <c r="K169" s="56"/>
      <c r="L169" s="56"/>
      <c r="M169" s="56"/>
      <c r="N169" s="56"/>
      <c r="O169" s="56"/>
      <c r="P169" s="56"/>
      <c r="Q169" s="56"/>
      <c r="R169" s="56"/>
    </row>
    <row r="170" spans="2:18" x14ac:dyDescent="0.15">
      <c r="B170" s="56"/>
      <c r="C170" s="56"/>
      <c r="D170" s="56"/>
      <c r="E170" s="56"/>
      <c r="F170" s="56"/>
      <c r="G170" s="56"/>
      <c r="H170" s="56"/>
      <c r="I170" s="56"/>
      <c r="J170" s="56"/>
      <c r="K170" s="56"/>
      <c r="L170" s="56"/>
      <c r="M170" s="56"/>
      <c r="N170" s="56"/>
      <c r="O170" s="56"/>
      <c r="P170" s="56"/>
      <c r="Q170" s="56"/>
      <c r="R170" s="56"/>
    </row>
    <row r="171" spans="2:18" x14ac:dyDescent="0.15">
      <c r="B171" s="56"/>
      <c r="C171" s="56"/>
      <c r="D171" s="56"/>
      <c r="E171" s="56"/>
      <c r="F171" s="56"/>
      <c r="G171" s="56"/>
      <c r="H171" s="56"/>
      <c r="I171" s="56"/>
      <c r="J171" s="56"/>
      <c r="K171" s="56"/>
      <c r="L171" s="56"/>
      <c r="M171" s="56"/>
      <c r="N171" s="56"/>
      <c r="O171" s="56"/>
      <c r="P171" s="56"/>
      <c r="Q171" s="56"/>
      <c r="R171" s="56"/>
    </row>
    <row r="172" spans="2:18" x14ac:dyDescent="0.15">
      <c r="B172" s="56"/>
      <c r="C172" s="56"/>
      <c r="D172" s="56"/>
      <c r="E172" s="56"/>
      <c r="F172" s="56"/>
      <c r="G172" s="56"/>
      <c r="H172" s="56"/>
      <c r="I172" s="56"/>
      <c r="J172" s="56"/>
      <c r="K172" s="56"/>
      <c r="L172" s="56"/>
      <c r="M172" s="56"/>
      <c r="N172" s="56"/>
      <c r="O172" s="56"/>
      <c r="P172" s="56"/>
      <c r="Q172" s="56"/>
      <c r="R172" s="56"/>
    </row>
    <row r="173" spans="2:18" x14ac:dyDescent="0.15">
      <c r="B173" s="56"/>
      <c r="C173" s="56"/>
      <c r="D173" s="56"/>
      <c r="E173" s="56"/>
      <c r="F173" s="56"/>
      <c r="G173" s="56"/>
      <c r="H173" s="56"/>
      <c r="I173" s="56"/>
      <c r="J173" s="56"/>
      <c r="K173" s="56"/>
      <c r="L173" s="56"/>
      <c r="M173" s="56"/>
      <c r="N173" s="56"/>
      <c r="O173" s="56"/>
      <c r="P173" s="56"/>
      <c r="Q173" s="56"/>
      <c r="R173" s="56"/>
    </row>
    <row r="174" spans="2:18" x14ac:dyDescent="0.15">
      <c r="B174" s="56"/>
      <c r="C174" s="56"/>
      <c r="D174" s="56"/>
      <c r="E174" s="56"/>
      <c r="F174" s="56"/>
      <c r="G174" s="56"/>
      <c r="H174" s="56"/>
      <c r="I174" s="56"/>
      <c r="J174" s="56"/>
      <c r="K174" s="56"/>
      <c r="L174" s="56"/>
      <c r="M174" s="56"/>
      <c r="N174" s="56"/>
      <c r="O174" s="56"/>
      <c r="P174" s="56"/>
      <c r="Q174" s="56"/>
      <c r="R174" s="56"/>
    </row>
    <row r="175" spans="2:18" x14ac:dyDescent="0.15">
      <c r="B175" s="56"/>
      <c r="C175" s="56"/>
      <c r="D175" s="56"/>
      <c r="E175" s="56"/>
      <c r="F175" s="56"/>
      <c r="G175" s="56"/>
      <c r="H175" s="56"/>
      <c r="I175" s="56"/>
      <c r="J175" s="56"/>
      <c r="K175" s="56"/>
      <c r="L175" s="56"/>
      <c r="M175" s="56"/>
      <c r="N175" s="56"/>
      <c r="O175" s="56"/>
      <c r="P175" s="56"/>
      <c r="Q175" s="56"/>
      <c r="R175" s="56"/>
    </row>
    <row r="176" spans="2:18" x14ac:dyDescent="0.15">
      <c r="B176" s="56"/>
      <c r="C176" s="56"/>
      <c r="D176" s="56"/>
      <c r="E176" s="56"/>
      <c r="F176" s="56"/>
      <c r="G176" s="56"/>
      <c r="H176" s="56"/>
      <c r="I176" s="56"/>
      <c r="J176" s="56"/>
      <c r="K176" s="56"/>
      <c r="L176" s="56"/>
      <c r="M176" s="56"/>
      <c r="N176" s="56"/>
      <c r="O176" s="56"/>
      <c r="P176" s="56"/>
      <c r="Q176" s="56"/>
      <c r="R176" s="56"/>
    </row>
    <row r="177" spans="2:18" x14ac:dyDescent="0.15">
      <c r="B177" s="56"/>
      <c r="C177" s="56"/>
      <c r="D177" s="56"/>
      <c r="E177" s="56"/>
      <c r="F177" s="56"/>
      <c r="G177" s="56"/>
      <c r="H177" s="56"/>
      <c r="I177" s="56"/>
      <c r="J177" s="56"/>
      <c r="K177" s="56"/>
      <c r="L177" s="56"/>
      <c r="M177" s="56"/>
      <c r="N177" s="56"/>
      <c r="O177" s="56"/>
      <c r="P177" s="56"/>
      <c r="Q177" s="56"/>
      <c r="R177" s="56"/>
    </row>
    <row r="178" spans="2:18" x14ac:dyDescent="0.15">
      <c r="B178" s="56"/>
      <c r="C178" s="56"/>
      <c r="D178" s="56"/>
      <c r="E178" s="56"/>
      <c r="F178" s="56"/>
      <c r="G178" s="56"/>
      <c r="H178" s="56"/>
      <c r="I178" s="56"/>
      <c r="J178" s="56"/>
      <c r="K178" s="56"/>
      <c r="L178" s="56"/>
      <c r="M178" s="56"/>
      <c r="N178" s="56"/>
      <c r="O178" s="56"/>
      <c r="P178" s="56"/>
      <c r="Q178" s="56"/>
      <c r="R178" s="56"/>
    </row>
    <row r="179" spans="2:18" x14ac:dyDescent="0.15">
      <c r="B179" s="56"/>
      <c r="C179" s="56"/>
      <c r="D179" s="56"/>
      <c r="E179" s="56"/>
      <c r="F179" s="56"/>
      <c r="G179" s="56"/>
      <c r="H179" s="56"/>
      <c r="I179" s="56"/>
      <c r="J179" s="56"/>
      <c r="K179" s="56"/>
      <c r="L179" s="56"/>
      <c r="M179" s="56"/>
      <c r="N179" s="56"/>
      <c r="O179" s="56"/>
      <c r="P179" s="56"/>
      <c r="Q179" s="56"/>
      <c r="R179" s="56"/>
    </row>
    <row r="180" spans="2:18" x14ac:dyDescent="0.15">
      <c r="B180" s="56"/>
      <c r="C180" s="56"/>
      <c r="D180" s="56"/>
      <c r="E180" s="56"/>
      <c r="F180" s="56"/>
      <c r="G180" s="56"/>
      <c r="H180" s="56"/>
      <c r="I180" s="56"/>
      <c r="J180" s="56"/>
      <c r="K180" s="56"/>
      <c r="L180" s="56"/>
      <c r="M180" s="56"/>
      <c r="N180" s="56"/>
      <c r="O180" s="56"/>
      <c r="P180" s="56"/>
      <c r="Q180" s="56"/>
      <c r="R180" s="56"/>
    </row>
    <row r="181" spans="2:18" x14ac:dyDescent="0.15">
      <c r="B181" s="56"/>
      <c r="C181" s="56"/>
      <c r="D181" s="56"/>
      <c r="E181" s="56"/>
      <c r="F181" s="56"/>
      <c r="G181" s="56"/>
      <c r="H181" s="56"/>
      <c r="I181" s="56"/>
      <c r="J181" s="56"/>
      <c r="K181" s="56"/>
      <c r="L181" s="56"/>
      <c r="M181" s="56"/>
      <c r="N181" s="56"/>
      <c r="O181" s="56"/>
      <c r="P181" s="56"/>
      <c r="Q181" s="56"/>
      <c r="R181" s="56"/>
    </row>
    <row r="182" spans="2:18" x14ac:dyDescent="0.15">
      <c r="B182" s="56"/>
      <c r="C182" s="56"/>
      <c r="D182" s="56"/>
      <c r="E182" s="56"/>
      <c r="F182" s="56"/>
      <c r="G182" s="56"/>
      <c r="H182" s="56"/>
      <c r="I182" s="56"/>
      <c r="J182" s="56"/>
      <c r="K182" s="56"/>
      <c r="L182" s="56"/>
      <c r="M182" s="56"/>
      <c r="N182" s="56"/>
      <c r="O182" s="56"/>
      <c r="P182" s="56"/>
      <c r="Q182" s="56"/>
      <c r="R182" s="56"/>
    </row>
    <row r="183" spans="2:18" x14ac:dyDescent="0.15">
      <c r="B183" s="56"/>
      <c r="C183" s="56"/>
      <c r="D183" s="56"/>
      <c r="E183" s="56"/>
      <c r="F183" s="56"/>
      <c r="G183" s="56"/>
      <c r="H183" s="56"/>
      <c r="I183" s="56"/>
      <c r="J183" s="56"/>
      <c r="K183" s="56"/>
      <c r="L183" s="56"/>
      <c r="M183" s="56"/>
      <c r="N183" s="56"/>
      <c r="O183" s="56"/>
      <c r="P183" s="56"/>
      <c r="Q183" s="56"/>
      <c r="R183" s="56"/>
    </row>
    <row r="184" spans="2:18" x14ac:dyDescent="0.15">
      <c r="B184" s="56"/>
      <c r="C184" s="56"/>
      <c r="D184" s="56"/>
      <c r="E184" s="56"/>
      <c r="F184" s="56"/>
      <c r="G184" s="56"/>
      <c r="H184" s="56"/>
      <c r="I184" s="56"/>
      <c r="J184" s="56"/>
      <c r="K184" s="56"/>
      <c r="L184" s="56"/>
      <c r="M184" s="56"/>
      <c r="N184" s="56"/>
      <c r="O184" s="56"/>
      <c r="P184" s="56"/>
      <c r="Q184" s="56"/>
      <c r="R184" s="56"/>
    </row>
    <row r="185" spans="2:18" x14ac:dyDescent="0.15">
      <c r="B185" s="56"/>
      <c r="C185" s="56"/>
      <c r="D185" s="56"/>
      <c r="E185" s="56"/>
      <c r="F185" s="56"/>
      <c r="G185" s="56"/>
      <c r="H185" s="56"/>
      <c r="I185" s="56"/>
      <c r="J185" s="56"/>
      <c r="K185" s="56"/>
      <c r="L185" s="56"/>
      <c r="M185" s="56"/>
      <c r="N185" s="56"/>
      <c r="O185" s="56"/>
      <c r="P185" s="56"/>
      <c r="Q185" s="56"/>
      <c r="R185" s="56"/>
    </row>
    <row r="186" spans="2:18" x14ac:dyDescent="0.15">
      <c r="B186" s="56"/>
      <c r="C186" s="56"/>
      <c r="D186" s="56"/>
      <c r="E186" s="56"/>
      <c r="F186" s="56"/>
      <c r="G186" s="56"/>
      <c r="H186" s="56"/>
      <c r="I186" s="56"/>
      <c r="J186" s="56"/>
      <c r="K186" s="56"/>
      <c r="L186" s="56"/>
      <c r="M186" s="56"/>
      <c r="N186" s="56"/>
      <c r="O186" s="56"/>
      <c r="P186" s="56"/>
      <c r="Q186" s="56"/>
      <c r="R186" s="56"/>
    </row>
    <row r="187" spans="2:18" x14ac:dyDescent="0.15">
      <c r="B187" s="56"/>
      <c r="C187" s="56"/>
      <c r="D187" s="56"/>
      <c r="E187" s="56"/>
      <c r="F187" s="56"/>
      <c r="G187" s="56"/>
      <c r="H187" s="56"/>
      <c r="I187" s="56"/>
      <c r="J187" s="56"/>
      <c r="K187" s="56"/>
      <c r="L187" s="56"/>
      <c r="M187" s="56"/>
      <c r="N187" s="56"/>
      <c r="O187" s="56"/>
      <c r="P187" s="56"/>
      <c r="Q187" s="56"/>
      <c r="R187" s="56"/>
    </row>
    <row r="188" spans="2:18" x14ac:dyDescent="0.15">
      <c r="B188" s="56"/>
      <c r="C188" s="56"/>
      <c r="D188" s="56"/>
      <c r="E188" s="56"/>
      <c r="F188" s="56"/>
      <c r="G188" s="56"/>
      <c r="H188" s="56"/>
      <c r="I188" s="56"/>
      <c r="J188" s="56"/>
      <c r="K188" s="56"/>
      <c r="L188" s="56"/>
      <c r="M188" s="56"/>
      <c r="N188" s="56"/>
      <c r="O188" s="56"/>
      <c r="P188" s="56"/>
      <c r="Q188" s="56"/>
      <c r="R188" s="56"/>
    </row>
    <row r="189" spans="2:18" x14ac:dyDescent="0.15">
      <c r="B189" s="56"/>
      <c r="C189" s="56"/>
      <c r="D189" s="56"/>
      <c r="E189" s="56"/>
      <c r="F189" s="56"/>
      <c r="G189" s="56"/>
      <c r="H189" s="56"/>
      <c r="I189" s="56"/>
      <c r="J189" s="56"/>
      <c r="K189" s="56"/>
      <c r="L189" s="56"/>
      <c r="M189" s="56"/>
      <c r="N189" s="56"/>
      <c r="O189" s="56"/>
      <c r="P189" s="56"/>
      <c r="Q189" s="56"/>
      <c r="R189" s="56"/>
    </row>
    <row r="190" spans="2:18" x14ac:dyDescent="0.15">
      <c r="B190" s="56"/>
      <c r="C190" s="56"/>
      <c r="D190" s="56"/>
      <c r="E190" s="56"/>
      <c r="F190" s="56"/>
      <c r="G190" s="56"/>
      <c r="H190" s="56"/>
      <c r="I190" s="56"/>
      <c r="J190" s="56"/>
      <c r="K190" s="56"/>
      <c r="L190" s="56"/>
      <c r="M190" s="56"/>
      <c r="N190" s="56"/>
      <c r="O190" s="56"/>
      <c r="P190" s="56"/>
      <c r="Q190" s="56"/>
      <c r="R190" s="56"/>
    </row>
    <row r="191" spans="2:18" x14ac:dyDescent="0.15">
      <c r="B191" s="56"/>
      <c r="C191" s="56"/>
      <c r="D191" s="56"/>
      <c r="E191" s="56"/>
      <c r="F191" s="56"/>
      <c r="G191" s="56"/>
      <c r="H191" s="56"/>
      <c r="I191" s="56"/>
      <c r="J191" s="56"/>
      <c r="K191" s="56"/>
      <c r="L191" s="56"/>
      <c r="M191" s="56"/>
      <c r="N191" s="56"/>
      <c r="O191" s="56"/>
      <c r="P191" s="56"/>
      <c r="Q191" s="56"/>
      <c r="R191" s="56"/>
    </row>
    <row r="192" spans="2:18" x14ac:dyDescent="0.15">
      <c r="B192" s="56"/>
      <c r="C192" s="56"/>
      <c r="D192" s="56"/>
      <c r="E192" s="56"/>
      <c r="F192" s="56"/>
      <c r="G192" s="56"/>
      <c r="H192" s="56"/>
      <c r="I192" s="56"/>
      <c r="J192" s="56"/>
      <c r="K192" s="56"/>
      <c r="L192" s="56"/>
      <c r="M192" s="56"/>
      <c r="N192" s="56"/>
      <c r="O192" s="56"/>
      <c r="P192" s="56"/>
      <c r="Q192" s="56"/>
      <c r="R192" s="56"/>
    </row>
    <row r="193" spans="2:18" x14ac:dyDescent="0.15">
      <c r="B193" s="56"/>
      <c r="C193" s="56"/>
      <c r="D193" s="56"/>
      <c r="E193" s="56"/>
      <c r="F193" s="56"/>
      <c r="G193" s="56"/>
      <c r="H193" s="56"/>
      <c r="I193" s="56"/>
      <c r="J193" s="56"/>
      <c r="K193" s="56"/>
      <c r="L193" s="56"/>
      <c r="M193" s="56"/>
      <c r="N193" s="56"/>
      <c r="O193" s="56"/>
      <c r="P193" s="56"/>
      <c r="Q193" s="56"/>
      <c r="R193" s="56"/>
    </row>
    <row r="194" spans="2:18" x14ac:dyDescent="0.15">
      <c r="B194" s="56"/>
      <c r="C194" s="56"/>
      <c r="D194" s="56"/>
      <c r="E194" s="56"/>
      <c r="F194" s="56"/>
      <c r="G194" s="56"/>
      <c r="H194" s="56"/>
      <c r="I194" s="56"/>
      <c r="J194" s="56"/>
      <c r="K194" s="56"/>
      <c r="L194" s="56"/>
      <c r="M194" s="56"/>
      <c r="N194" s="56"/>
      <c r="O194" s="56"/>
      <c r="P194" s="56"/>
      <c r="Q194" s="56"/>
      <c r="R194" s="56"/>
    </row>
    <row r="195" spans="2:18" x14ac:dyDescent="0.15">
      <c r="B195" s="56"/>
      <c r="C195" s="56"/>
      <c r="D195" s="56"/>
      <c r="E195" s="56"/>
      <c r="F195" s="56"/>
      <c r="G195" s="56"/>
      <c r="H195" s="56"/>
      <c r="I195" s="56"/>
      <c r="J195" s="56"/>
      <c r="K195" s="56"/>
      <c r="L195" s="56"/>
      <c r="M195" s="56"/>
      <c r="N195" s="56"/>
      <c r="O195" s="56"/>
      <c r="P195" s="56"/>
      <c r="Q195" s="56"/>
      <c r="R195" s="56"/>
    </row>
    <row r="196" spans="2:18" x14ac:dyDescent="0.15">
      <c r="B196" s="56"/>
      <c r="C196" s="56"/>
      <c r="D196" s="56"/>
      <c r="E196" s="56"/>
      <c r="F196" s="56"/>
      <c r="G196" s="56"/>
      <c r="H196" s="56"/>
      <c r="I196" s="56"/>
      <c r="J196" s="56"/>
      <c r="K196" s="56"/>
      <c r="L196" s="56"/>
      <c r="M196" s="56"/>
      <c r="N196" s="56"/>
      <c r="O196" s="56"/>
      <c r="P196" s="56"/>
      <c r="Q196" s="56"/>
      <c r="R196" s="56"/>
    </row>
    <row r="197" spans="2:18" x14ac:dyDescent="0.15">
      <c r="B197" s="56"/>
      <c r="C197" s="56"/>
      <c r="D197" s="56"/>
      <c r="E197" s="56"/>
      <c r="F197" s="56"/>
      <c r="G197" s="56"/>
      <c r="H197" s="56"/>
      <c r="I197" s="56"/>
      <c r="J197" s="56"/>
      <c r="K197" s="56"/>
      <c r="L197" s="56"/>
      <c r="M197" s="56"/>
      <c r="N197" s="56"/>
      <c r="O197" s="56"/>
      <c r="P197" s="56"/>
      <c r="Q197" s="56"/>
      <c r="R197" s="56"/>
    </row>
    <row r="198" spans="2:18" x14ac:dyDescent="0.15">
      <c r="B198" s="56"/>
      <c r="C198" s="56"/>
      <c r="D198" s="56"/>
      <c r="E198" s="56"/>
      <c r="F198" s="56"/>
      <c r="G198" s="56"/>
      <c r="H198" s="56"/>
      <c r="I198" s="56"/>
      <c r="J198" s="56"/>
      <c r="K198" s="56"/>
      <c r="L198" s="56"/>
      <c r="M198" s="56"/>
      <c r="N198" s="56"/>
      <c r="O198" s="56"/>
      <c r="P198" s="56"/>
      <c r="Q198" s="56"/>
      <c r="R198" s="56"/>
    </row>
    <row r="199" spans="2:18" x14ac:dyDescent="0.15">
      <c r="B199" s="56"/>
      <c r="C199" s="56"/>
      <c r="D199" s="56"/>
      <c r="E199" s="56"/>
      <c r="F199" s="56"/>
      <c r="G199" s="56"/>
      <c r="H199" s="56"/>
      <c r="I199" s="56"/>
      <c r="J199" s="56"/>
      <c r="K199" s="56"/>
      <c r="L199" s="56"/>
      <c r="M199" s="56"/>
      <c r="N199" s="56"/>
      <c r="O199" s="56"/>
      <c r="P199" s="56"/>
      <c r="Q199" s="56"/>
      <c r="R199" s="56"/>
    </row>
    <row r="200" spans="2:18" x14ac:dyDescent="0.15">
      <c r="B200" s="56"/>
      <c r="C200" s="56"/>
      <c r="D200" s="56"/>
      <c r="E200" s="56"/>
      <c r="F200" s="56"/>
      <c r="G200" s="56"/>
      <c r="H200" s="56"/>
      <c r="I200" s="56"/>
      <c r="J200" s="56"/>
      <c r="K200" s="56"/>
      <c r="L200" s="56"/>
      <c r="M200" s="56"/>
      <c r="N200" s="56"/>
      <c r="O200" s="56"/>
      <c r="P200" s="56"/>
      <c r="Q200" s="56"/>
      <c r="R200" s="56"/>
    </row>
    <row r="201" spans="2:18" x14ac:dyDescent="0.15">
      <c r="B201" s="56"/>
      <c r="C201" s="56"/>
      <c r="D201" s="56"/>
      <c r="E201" s="56"/>
      <c r="F201" s="56"/>
      <c r="G201" s="56"/>
      <c r="H201" s="56"/>
      <c r="I201" s="56"/>
      <c r="J201" s="56"/>
      <c r="K201" s="56"/>
      <c r="L201" s="56"/>
      <c r="M201" s="56"/>
      <c r="N201" s="56"/>
      <c r="O201" s="56"/>
      <c r="P201" s="56"/>
      <c r="Q201" s="56"/>
      <c r="R201" s="56"/>
    </row>
    <row r="202" spans="2:18" x14ac:dyDescent="0.15">
      <c r="B202" s="56"/>
      <c r="C202" s="56"/>
      <c r="D202" s="56"/>
      <c r="E202" s="56"/>
      <c r="F202" s="56"/>
      <c r="G202" s="56"/>
      <c r="H202" s="56"/>
      <c r="I202" s="56"/>
      <c r="J202" s="56"/>
      <c r="K202" s="56"/>
      <c r="L202" s="56"/>
      <c r="M202" s="56"/>
      <c r="N202" s="56"/>
      <c r="O202" s="56"/>
      <c r="P202" s="56"/>
      <c r="Q202" s="56"/>
      <c r="R202" s="56"/>
    </row>
    <row r="203" spans="2:18" x14ac:dyDescent="0.15">
      <c r="B203" s="56"/>
      <c r="C203" s="56"/>
      <c r="D203" s="56"/>
      <c r="E203" s="56"/>
      <c r="F203" s="56"/>
      <c r="G203" s="56"/>
      <c r="H203" s="56"/>
      <c r="I203" s="56"/>
      <c r="J203" s="56"/>
      <c r="K203" s="56"/>
      <c r="L203" s="56"/>
      <c r="M203" s="56"/>
      <c r="N203" s="56"/>
      <c r="O203" s="56"/>
      <c r="P203" s="56"/>
      <c r="Q203" s="56"/>
      <c r="R203" s="56"/>
    </row>
    <row r="204" spans="2:18" x14ac:dyDescent="0.15">
      <c r="B204" s="56"/>
      <c r="C204" s="56"/>
      <c r="D204" s="56"/>
      <c r="E204" s="56"/>
      <c r="F204" s="56"/>
      <c r="G204" s="56"/>
      <c r="H204" s="56"/>
      <c r="I204" s="56"/>
      <c r="J204" s="56"/>
      <c r="K204" s="56"/>
      <c r="L204" s="56"/>
      <c r="M204" s="56"/>
      <c r="N204" s="56"/>
      <c r="O204" s="56"/>
      <c r="P204" s="56"/>
      <c r="Q204" s="56"/>
      <c r="R204" s="56"/>
    </row>
    <row r="205" spans="2:18" x14ac:dyDescent="0.15">
      <c r="B205" s="56"/>
      <c r="C205" s="56"/>
      <c r="D205" s="56"/>
      <c r="E205" s="56"/>
      <c r="F205" s="56"/>
      <c r="G205" s="56"/>
      <c r="H205" s="56"/>
      <c r="I205" s="56"/>
      <c r="J205" s="56"/>
      <c r="K205" s="56"/>
      <c r="L205" s="56"/>
      <c r="M205" s="56"/>
      <c r="N205" s="56"/>
      <c r="O205" s="56"/>
      <c r="P205" s="56"/>
      <c r="Q205" s="56"/>
      <c r="R205" s="56"/>
    </row>
    <row r="206" spans="2:18" x14ac:dyDescent="0.15">
      <c r="B206" s="56"/>
      <c r="C206" s="56"/>
      <c r="D206" s="56"/>
      <c r="E206" s="56"/>
      <c r="F206" s="56"/>
      <c r="G206" s="56"/>
      <c r="H206" s="56"/>
      <c r="I206" s="56"/>
      <c r="J206" s="56"/>
      <c r="K206" s="56"/>
      <c r="L206" s="56"/>
      <c r="M206" s="56"/>
      <c r="N206" s="56"/>
      <c r="O206" s="56"/>
      <c r="P206" s="56"/>
      <c r="Q206" s="56"/>
      <c r="R206" s="56"/>
    </row>
    <row r="207" spans="2:18" x14ac:dyDescent="0.15">
      <c r="B207" s="56"/>
      <c r="C207" s="56"/>
      <c r="D207" s="56"/>
      <c r="E207" s="56"/>
      <c r="F207" s="56"/>
      <c r="G207" s="56"/>
      <c r="H207" s="56"/>
      <c r="I207" s="56"/>
      <c r="J207" s="56"/>
      <c r="K207" s="56"/>
      <c r="L207" s="56"/>
      <c r="M207" s="56"/>
      <c r="N207" s="56"/>
      <c r="O207" s="56"/>
      <c r="P207" s="56"/>
      <c r="Q207" s="56"/>
      <c r="R207" s="56"/>
    </row>
    <row r="208" spans="2:18" x14ac:dyDescent="0.15">
      <c r="B208" s="56"/>
      <c r="C208" s="56"/>
      <c r="D208" s="56"/>
      <c r="E208" s="56"/>
      <c r="F208" s="56"/>
      <c r="G208" s="56"/>
      <c r="H208" s="56"/>
      <c r="I208" s="56"/>
      <c r="J208" s="56"/>
      <c r="K208" s="56"/>
      <c r="L208" s="56"/>
      <c r="M208" s="56"/>
      <c r="N208" s="56"/>
      <c r="O208" s="56"/>
      <c r="P208" s="56"/>
      <c r="Q208" s="56"/>
      <c r="R208" s="56"/>
    </row>
    <row r="209" spans="2:18" x14ac:dyDescent="0.15">
      <c r="B209" s="56"/>
      <c r="C209" s="56"/>
      <c r="D209" s="56"/>
      <c r="E209" s="56"/>
      <c r="F209" s="56"/>
      <c r="G209" s="56"/>
      <c r="H209" s="56"/>
      <c r="I209" s="56"/>
      <c r="J209" s="56"/>
      <c r="K209" s="56"/>
      <c r="L209" s="56"/>
      <c r="M209" s="56"/>
      <c r="N209" s="56"/>
      <c r="O209" s="56"/>
      <c r="P209" s="56"/>
      <c r="Q209" s="56"/>
      <c r="R209" s="56"/>
    </row>
    <row r="210" spans="2:18" x14ac:dyDescent="0.15">
      <c r="B210" s="56"/>
      <c r="C210" s="56"/>
      <c r="D210" s="56"/>
      <c r="E210" s="56"/>
      <c r="F210" s="56"/>
      <c r="G210" s="56"/>
      <c r="H210" s="56"/>
      <c r="I210" s="56"/>
      <c r="J210" s="56"/>
      <c r="K210" s="56"/>
      <c r="L210" s="56"/>
      <c r="M210" s="56"/>
      <c r="N210" s="56"/>
      <c r="O210" s="56"/>
      <c r="P210" s="56"/>
      <c r="Q210" s="56"/>
      <c r="R210" s="56"/>
    </row>
    <row r="211" spans="2:18" x14ac:dyDescent="0.15">
      <c r="B211" s="56"/>
      <c r="C211" s="56"/>
      <c r="D211" s="56"/>
      <c r="E211" s="56"/>
      <c r="F211" s="56"/>
      <c r="G211" s="56"/>
      <c r="H211" s="56"/>
      <c r="I211" s="56"/>
      <c r="J211" s="56"/>
      <c r="K211" s="56"/>
      <c r="L211" s="56"/>
      <c r="M211" s="56"/>
      <c r="N211" s="56"/>
      <c r="O211" s="56"/>
      <c r="P211" s="56"/>
      <c r="Q211" s="56"/>
      <c r="R211" s="56"/>
    </row>
    <row r="212" spans="2:18" x14ac:dyDescent="0.15">
      <c r="B212" s="56"/>
      <c r="C212" s="56"/>
      <c r="D212" s="56"/>
      <c r="E212" s="56"/>
      <c r="F212" s="56"/>
      <c r="G212" s="56"/>
      <c r="H212" s="56"/>
      <c r="I212" s="56"/>
      <c r="J212" s="56"/>
      <c r="K212" s="56"/>
      <c r="L212" s="56"/>
      <c r="M212" s="56"/>
      <c r="N212" s="56"/>
      <c r="O212" s="56"/>
      <c r="P212" s="56"/>
      <c r="Q212" s="56"/>
      <c r="R212" s="56"/>
    </row>
    <row r="213" spans="2:18" x14ac:dyDescent="0.15">
      <c r="B213" s="56"/>
      <c r="C213" s="56"/>
      <c r="D213" s="56"/>
      <c r="E213" s="56"/>
      <c r="F213" s="56"/>
      <c r="G213" s="56"/>
      <c r="H213" s="56"/>
      <c r="I213" s="56"/>
      <c r="J213" s="56"/>
      <c r="K213" s="56"/>
      <c r="L213" s="56"/>
      <c r="M213" s="56"/>
      <c r="N213" s="56"/>
      <c r="O213" s="56"/>
      <c r="P213" s="56"/>
      <c r="Q213" s="56"/>
      <c r="R213" s="56"/>
    </row>
  </sheetData>
  <mergeCells count="164">
    <mergeCell ref="O136:O141"/>
    <mergeCell ref="P136:P141"/>
    <mergeCell ref="Q136:Q141"/>
    <mergeCell ref="R136:R141"/>
    <mergeCell ref="B136:B141"/>
    <mergeCell ref="G136:G141"/>
    <mergeCell ref="H136:H141"/>
    <mergeCell ref="I136:I141"/>
    <mergeCell ref="J136:J141"/>
    <mergeCell ref="K136:K141"/>
    <mergeCell ref="L136:L141"/>
    <mergeCell ref="M136:M141"/>
    <mergeCell ref="N136:N141"/>
    <mergeCell ref="M16:M21"/>
    <mergeCell ref="N16:N21"/>
    <mergeCell ref="O16:O21"/>
    <mergeCell ref="P16:P21"/>
    <mergeCell ref="Q16:Q21"/>
    <mergeCell ref="R16:R21"/>
    <mergeCell ref="A2:E2"/>
    <mergeCell ref="B4:B9"/>
    <mergeCell ref="D4:R9"/>
    <mergeCell ref="B10:B15"/>
    <mergeCell ref="D10:R15"/>
    <mergeCell ref="B16:B21"/>
    <mergeCell ref="I16:I21"/>
    <mergeCell ref="J16:J21"/>
    <mergeCell ref="K16:K21"/>
    <mergeCell ref="L16:L21"/>
    <mergeCell ref="B22:B27"/>
    <mergeCell ref="D22:R27"/>
    <mergeCell ref="B28:B33"/>
    <mergeCell ref="D28:R33"/>
    <mergeCell ref="B34:B39"/>
    <mergeCell ref="G34:G39"/>
    <mergeCell ref="H34:H39"/>
    <mergeCell ref="I34:I39"/>
    <mergeCell ref="J34:J39"/>
    <mergeCell ref="K34:K39"/>
    <mergeCell ref="O40:O45"/>
    <mergeCell ref="P40:P45"/>
    <mergeCell ref="Q40:Q45"/>
    <mergeCell ref="R40:R45"/>
    <mergeCell ref="B46:B51"/>
    <mergeCell ref="D46:R51"/>
    <mergeCell ref="R34:R39"/>
    <mergeCell ref="B40:B45"/>
    <mergeCell ref="G40:G45"/>
    <mergeCell ref="H40:H45"/>
    <mergeCell ref="I40:I45"/>
    <mergeCell ref="J40:J45"/>
    <mergeCell ref="K40:K45"/>
    <mergeCell ref="L40:L45"/>
    <mergeCell ref="M40:M45"/>
    <mergeCell ref="N40:N45"/>
    <mergeCell ref="L34:L39"/>
    <mergeCell ref="M34:M39"/>
    <mergeCell ref="N34:N39"/>
    <mergeCell ref="O34:O39"/>
    <mergeCell ref="P34:P39"/>
    <mergeCell ref="Q34:Q39"/>
    <mergeCell ref="R52:R57"/>
    <mergeCell ref="B58:B63"/>
    <mergeCell ref="D58:R63"/>
    <mergeCell ref="B64:B69"/>
    <mergeCell ref="D64:R69"/>
    <mergeCell ref="B70:B75"/>
    <mergeCell ref="I70:I75"/>
    <mergeCell ref="J70:J75"/>
    <mergeCell ref="K70:K75"/>
    <mergeCell ref="L70:L75"/>
    <mergeCell ref="L52:L57"/>
    <mergeCell ref="M52:M57"/>
    <mergeCell ref="N52:N57"/>
    <mergeCell ref="O52:O57"/>
    <mergeCell ref="P52:P57"/>
    <mergeCell ref="Q52:Q57"/>
    <mergeCell ref="B52:B57"/>
    <mergeCell ref="G52:G57"/>
    <mergeCell ref="H52:H57"/>
    <mergeCell ref="I52:I57"/>
    <mergeCell ref="J52:J57"/>
    <mergeCell ref="K52:K57"/>
    <mergeCell ref="B76:B81"/>
    <mergeCell ref="D76:R81"/>
    <mergeCell ref="B82:B87"/>
    <mergeCell ref="D82:R87"/>
    <mergeCell ref="B88:B93"/>
    <mergeCell ref="D88:R93"/>
    <mergeCell ref="M70:M75"/>
    <mergeCell ref="N70:N75"/>
    <mergeCell ref="O70:O75"/>
    <mergeCell ref="P70:P75"/>
    <mergeCell ref="Q70:Q75"/>
    <mergeCell ref="R70:R75"/>
    <mergeCell ref="B94:B99"/>
    <mergeCell ref="D94:R99"/>
    <mergeCell ref="B100:B105"/>
    <mergeCell ref="D100:R105"/>
    <mergeCell ref="B106:B111"/>
    <mergeCell ref="G106:G111"/>
    <mergeCell ref="H106:H111"/>
    <mergeCell ref="I106:I111"/>
    <mergeCell ref="J106:J111"/>
    <mergeCell ref="K106:K111"/>
    <mergeCell ref="R106:R111"/>
    <mergeCell ref="L106:L111"/>
    <mergeCell ref="M106:M111"/>
    <mergeCell ref="N106:N111"/>
    <mergeCell ref="O106:O111"/>
    <mergeCell ref="P106:P111"/>
    <mergeCell ref="Q106:Q111"/>
    <mergeCell ref="O112:O117"/>
    <mergeCell ref="P112:P117"/>
    <mergeCell ref="Q112:Q117"/>
    <mergeCell ref="R112:R117"/>
    <mergeCell ref="B118:B123"/>
    <mergeCell ref="G118:G123"/>
    <mergeCell ref="H118:H123"/>
    <mergeCell ref="I118:I123"/>
    <mergeCell ref="J118:J123"/>
    <mergeCell ref="K118:K123"/>
    <mergeCell ref="B112:B117"/>
    <mergeCell ref="G112:G117"/>
    <mergeCell ref="H112:H117"/>
    <mergeCell ref="I112:I117"/>
    <mergeCell ref="J112:J117"/>
    <mergeCell ref="K112:K117"/>
    <mergeCell ref="L112:L117"/>
    <mergeCell ref="M112:M117"/>
    <mergeCell ref="N112:N117"/>
    <mergeCell ref="B130:B135"/>
    <mergeCell ref="G130:G135"/>
    <mergeCell ref="H130:H135"/>
    <mergeCell ref="I130:I135"/>
    <mergeCell ref="J130:J135"/>
    <mergeCell ref="K130:K135"/>
    <mergeCell ref="R118:R123"/>
    <mergeCell ref="B124:B129"/>
    <mergeCell ref="G124:G129"/>
    <mergeCell ref="H124:H129"/>
    <mergeCell ref="I124:I129"/>
    <mergeCell ref="J124:J129"/>
    <mergeCell ref="K124:K129"/>
    <mergeCell ref="L124:L129"/>
    <mergeCell ref="M124:M129"/>
    <mergeCell ref="N124:N129"/>
    <mergeCell ref="L118:L123"/>
    <mergeCell ref="M118:M123"/>
    <mergeCell ref="N118:N123"/>
    <mergeCell ref="O118:O123"/>
    <mergeCell ref="P118:P123"/>
    <mergeCell ref="Q118:Q123"/>
    <mergeCell ref="R130:R135"/>
    <mergeCell ref="L130:L135"/>
    <mergeCell ref="M130:M135"/>
    <mergeCell ref="N130:N135"/>
    <mergeCell ref="O130:O135"/>
    <mergeCell ref="P130:P135"/>
    <mergeCell ref="Q130:Q135"/>
    <mergeCell ref="O124:O129"/>
    <mergeCell ref="P124:P129"/>
    <mergeCell ref="Q124:Q129"/>
    <mergeCell ref="R124:R1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0CBF-86E1-4D36-9D02-EAE86BEABCF0}">
  <sheetPr>
    <tabColor theme="1"/>
  </sheetPr>
  <dimension ref="A2:I8"/>
  <sheetViews>
    <sheetView showGridLines="0" workbookViewId="0">
      <selection activeCell="C21" sqref="C21"/>
    </sheetView>
  </sheetViews>
  <sheetFormatPr baseColWidth="10" defaultColWidth="9" defaultRowHeight="14" x14ac:dyDescent="0.15"/>
  <cols>
    <col min="1" max="16384" width="9" style="72"/>
  </cols>
  <sheetData>
    <row r="2" spans="1:9" ht="6.75" customHeight="1" x14ac:dyDescent="0.15">
      <c r="A2" s="84"/>
      <c r="B2" s="84"/>
      <c r="C2" s="84"/>
      <c r="D2" s="84"/>
      <c r="E2" s="84"/>
      <c r="F2" s="84"/>
      <c r="G2" s="84"/>
      <c r="H2" s="84"/>
      <c r="I2" s="84"/>
    </row>
    <row r="3" spans="1:9" x14ac:dyDescent="0.15">
      <c r="A3" s="87" t="s">
        <v>3</v>
      </c>
      <c r="B3" s="87"/>
      <c r="C3" s="87"/>
      <c r="D3" s="87"/>
      <c r="E3" s="87"/>
      <c r="F3" s="87"/>
      <c r="G3" s="87"/>
      <c r="H3" s="87"/>
      <c r="I3" s="87"/>
    </row>
    <row r="4" spans="1:9" x14ac:dyDescent="0.15">
      <c r="A4" s="85" t="s">
        <v>1</v>
      </c>
      <c r="B4" s="87"/>
      <c r="C4" s="87"/>
      <c r="D4" s="87"/>
      <c r="E4" s="87"/>
      <c r="F4" s="87"/>
      <c r="G4" s="87"/>
      <c r="H4" s="87"/>
      <c r="I4" s="87"/>
    </row>
    <row r="8" spans="1:9" x14ac:dyDescent="0.15">
      <c r="A8" s="87" t="s">
        <v>2</v>
      </c>
      <c r="B8" s="87"/>
      <c r="C8" s="87"/>
      <c r="D8" s="87"/>
      <c r="E8" s="87"/>
      <c r="F8" s="87"/>
      <c r="G8" s="87"/>
      <c r="H8" s="87"/>
      <c r="I8" s="87"/>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6BE4-4156-4AE9-98C0-2BA3BB83B737}">
  <sheetPr>
    <tabColor theme="0" tint="-4.9989318521683403E-2"/>
  </sheetPr>
  <dimension ref="A1:R99"/>
  <sheetViews>
    <sheetView showGridLines="0" topLeftCell="A41" zoomScale="60" zoomScaleNormal="60" workbookViewId="0">
      <selection activeCell="D70" sqref="D70:R75"/>
    </sheetView>
  </sheetViews>
  <sheetFormatPr baseColWidth="10" defaultColWidth="9" defaultRowHeight="13" x14ac:dyDescent="0.15"/>
  <cols>
    <col min="1" max="1" width="9" style="53"/>
    <col min="2" max="2" width="23.33203125" style="53" customWidth="1"/>
    <col min="3" max="3" width="20.83203125" style="53" customWidth="1"/>
    <col min="4" max="4" width="15.6640625" style="53" customWidth="1"/>
    <col min="5" max="6" width="15.6640625" style="14" customWidth="1"/>
    <col min="7" max="8" width="15.6640625" style="53" customWidth="1"/>
    <col min="9" max="9" width="21.1640625" style="53" customWidth="1"/>
    <col min="10" max="17" width="15.6640625" style="53" customWidth="1"/>
    <col min="18" max="18" width="29.83203125" style="53" customWidth="1"/>
    <col min="19" max="19" width="20.33203125" style="53" customWidth="1"/>
    <col min="20" max="20" width="17.83203125" style="53" customWidth="1"/>
    <col min="21" max="16384" width="9" style="53"/>
  </cols>
  <sheetData>
    <row r="1" spans="1:18" customFormat="1" ht="14" x14ac:dyDescent="0.15">
      <c r="A1" s="12" t="s">
        <v>827</v>
      </c>
      <c r="B1" s="87"/>
      <c r="C1" s="87"/>
      <c r="D1" s="87"/>
      <c r="E1" s="87"/>
      <c r="F1" s="87"/>
      <c r="G1" s="87"/>
      <c r="H1" s="87"/>
      <c r="I1" s="87"/>
      <c r="J1" s="87"/>
      <c r="K1" s="87"/>
      <c r="L1" s="87"/>
      <c r="M1" s="87"/>
      <c r="N1" s="87"/>
      <c r="O1" s="87"/>
      <c r="P1" s="87"/>
      <c r="Q1" s="87"/>
      <c r="R1" s="87"/>
    </row>
    <row r="2" spans="1:18" x14ac:dyDescent="0.15">
      <c r="E2" s="57"/>
    </row>
    <row r="3" spans="1:18" ht="75" customHeight="1" x14ac:dyDescent="0.15">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row>
    <row r="4" spans="1:18" ht="12.75" customHeight="1" x14ac:dyDescent="0.15">
      <c r="B4" s="278" t="s">
        <v>828</v>
      </c>
      <c r="C4" s="164" t="s">
        <v>692</v>
      </c>
      <c r="D4" s="346" t="s">
        <v>829</v>
      </c>
      <c r="E4" s="347"/>
      <c r="F4" s="347"/>
      <c r="G4" s="347"/>
      <c r="H4" s="347"/>
      <c r="I4" s="347"/>
      <c r="J4" s="347"/>
      <c r="K4" s="347"/>
      <c r="L4" s="347"/>
      <c r="M4" s="347"/>
      <c r="N4" s="347"/>
      <c r="O4" s="347"/>
      <c r="P4" s="347"/>
      <c r="Q4" s="347"/>
      <c r="R4" s="348"/>
    </row>
    <row r="5" spans="1:18" ht="12.75" customHeight="1" x14ac:dyDescent="0.15">
      <c r="B5" s="278"/>
      <c r="C5" s="164" t="s">
        <v>694</v>
      </c>
      <c r="D5" s="349"/>
      <c r="E5" s="350"/>
      <c r="F5" s="350"/>
      <c r="G5" s="350"/>
      <c r="H5" s="350"/>
      <c r="I5" s="350"/>
      <c r="J5" s="350"/>
      <c r="K5" s="350"/>
      <c r="L5" s="350"/>
      <c r="M5" s="350"/>
      <c r="N5" s="350"/>
      <c r="O5" s="350"/>
      <c r="P5" s="350"/>
      <c r="Q5" s="350"/>
      <c r="R5" s="351"/>
    </row>
    <row r="6" spans="1:18" ht="12.75" customHeight="1" x14ac:dyDescent="0.15">
      <c r="B6" s="278"/>
      <c r="C6" s="164">
        <v>2020</v>
      </c>
      <c r="D6" s="349"/>
      <c r="E6" s="350"/>
      <c r="F6" s="350"/>
      <c r="G6" s="350"/>
      <c r="H6" s="350"/>
      <c r="I6" s="350"/>
      <c r="J6" s="350"/>
      <c r="K6" s="350"/>
      <c r="L6" s="350"/>
      <c r="M6" s="350"/>
      <c r="N6" s="350"/>
      <c r="O6" s="350"/>
      <c r="P6" s="350"/>
      <c r="Q6" s="350"/>
      <c r="R6" s="351"/>
    </row>
    <row r="7" spans="1:18" ht="12.75" customHeight="1" x14ac:dyDescent="0.15">
      <c r="B7" s="278"/>
      <c r="C7" s="164">
        <v>2021</v>
      </c>
      <c r="D7" s="349"/>
      <c r="E7" s="350"/>
      <c r="F7" s="350"/>
      <c r="G7" s="350"/>
      <c r="H7" s="350"/>
      <c r="I7" s="350"/>
      <c r="J7" s="350"/>
      <c r="K7" s="350"/>
      <c r="L7" s="350"/>
      <c r="M7" s="350"/>
      <c r="N7" s="350"/>
      <c r="O7" s="350"/>
      <c r="P7" s="350"/>
      <c r="Q7" s="350"/>
      <c r="R7" s="351"/>
    </row>
    <row r="8" spans="1:18" ht="12.75" customHeight="1" x14ac:dyDescent="0.15">
      <c r="B8" s="278"/>
      <c r="C8" s="164">
        <v>2022</v>
      </c>
      <c r="D8" s="349"/>
      <c r="E8" s="350"/>
      <c r="F8" s="350"/>
      <c r="G8" s="350"/>
      <c r="H8" s="350"/>
      <c r="I8" s="350"/>
      <c r="J8" s="350"/>
      <c r="K8" s="350"/>
      <c r="L8" s="350"/>
      <c r="M8" s="350"/>
      <c r="N8" s="350"/>
      <c r="O8" s="350"/>
      <c r="P8" s="350"/>
      <c r="Q8" s="350"/>
      <c r="R8" s="351"/>
    </row>
    <row r="9" spans="1:18" ht="12.75" customHeight="1" x14ac:dyDescent="0.15">
      <c r="B9" s="278"/>
      <c r="C9" s="164" t="s">
        <v>695</v>
      </c>
      <c r="D9" s="352"/>
      <c r="E9" s="353"/>
      <c r="F9" s="353"/>
      <c r="G9" s="353"/>
      <c r="H9" s="353"/>
      <c r="I9" s="353"/>
      <c r="J9" s="353"/>
      <c r="K9" s="353"/>
      <c r="L9" s="353"/>
      <c r="M9" s="353"/>
      <c r="N9" s="353"/>
      <c r="O9" s="353"/>
      <c r="P9" s="353"/>
      <c r="Q9" s="353"/>
      <c r="R9" s="354"/>
    </row>
    <row r="10" spans="1:18" ht="12.75" customHeight="1" x14ac:dyDescent="0.15">
      <c r="B10" s="278" t="s">
        <v>830</v>
      </c>
      <c r="C10" s="164" t="s">
        <v>692</v>
      </c>
      <c r="D10" s="317" t="s">
        <v>1169</v>
      </c>
      <c r="E10" s="318"/>
      <c r="F10" s="318"/>
      <c r="G10" s="318"/>
      <c r="H10" s="318"/>
      <c r="I10" s="318"/>
      <c r="J10" s="318"/>
      <c r="K10" s="318"/>
      <c r="L10" s="318"/>
      <c r="M10" s="318"/>
      <c r="N10" s="318"/>
      <c r="O10" s="318"/>
      <c r="P10" s="318"/>
      <c r="Q10" s="318"/>
      <c r="R10" s="319"/>
    </row>
    <row r="11" spans="1:18" ht="14" x14ac:dyDescent="0.15">
      <c r="B11" s="278"/>
      <c r="C11" s="164" t="s">
        <v>694</v>
      </c>
      <c r="D11" s="320"/>
      <c r="E11" s="321"/>
      <c r="F11" s="321"/>
      <c r="G11" s="321"/>
      <c r="H11" s="321"/>
      <c r="I11" s="321"/>
      <c r="J11" s="321"/>
      <c r="K11" s="321"/>
      <c r="L11" s="321"/>
      <c r="M11" s="321"/>
      <c r="N11" s="321"/>
      <c r="O11" s="321"/>
      <c r="P11" s="321"/>
      <c r="Q11" s="321"/>
      <c r="R11" s="322"/>
    </row>
    <row r="12" spans="1:18" x14ac:dyDescent="0.15">
      <c r="B12" s="278"/>
      <c r="C12" s="164">
        <v>2020</v>
      </c>
      <c r="D12" s="320"/>
      <c r="E12" s="321"/>
      <c r="F12" s="321"/>
      <c r="G12" s="321"/>
      <c r="H12" s="321"/>
      <c r="I12" s="321"/>
      <c r="J12" s="321"/>
      <c r="K12" s="321"/>
      <c r="L12" s="321"/>
      <c r="M12" s="321"/>
      <c r="N12" s="321"/>
      <c r="O12" s="321"/>
      <c r="P12" s="321"/>
      <c r="Q12" s="321"/>
      <c r="R12" s="322"/>
    </row>
    <row r="13" spans="1:18" x14ac:dyDescent="0.15">
      <c r="B13" s="278"/>
      <c r="C13" s="164">
        <v>2021</v>
      </c>
      <c r="D13" s="320"/>
      <c r="E13" s="321"/>
      <c r="F13" s="321"/>
      <c r="G13" s="321"/>
      <c r="H13" s="321"/>
      <c r="I13" s="321"/>
      <c r="J13" s="321"/>
      <c r="K13" s="321"/>
      <c r="L13" s="321"/>
      <c r="M13" s="321"/>
      <c r="N13" s="321"/>
      <c r="O13" s="321"/>
      <c r="P13" s="321"/>
      <c r="Q13" s="321"/>
      <c r="R13" s="322"/>
    </row>
    <row r="14" spans="1:18" x14ac:dyDescent="0.15">
      <c r="B14" s="278"/>
      <c r="C14" s="164">
        <v>2022</v>
      </c>
      <c r="D14" s="320"/>
      <c r="E14" s="321"/>
      <c r="F14" s="321"/>
      <c r="G14" s="321"/>
      <c r="H14" s="321"/>
      <c r="I14" s="321"/>
      <c r="J14" s="321"/>
      <c r="K14" s="321"/>
      <c r="L14" s="321"/>
      <c r="M14" s="321"/>
      <c r="N14" s="321"/>
      <c r="O14" s="321"/>
      <c r="P14" s="321"/>
      <c r="Q14" s="321"/>
      <c r="R14" s="322"/>
    </row>
    <row r="15" spans="1:18" ht="14" x14ac:dyDescent="0.15">
      <c r="B15" s="278"/>
      <c r="C15" s="164" t="s">
        <v>695</v>
      </c>
      <c r="D15" s="323"/>
      <c r="E15" s="324"/>
      <c r="F15" s="324"/>
      <c r="G15" s="324"/>
      <c r="H15" s="324"/>
      <c r="I15" s="324"/>
      <c r="J15" s="324"/>
      <c r="K15" s="324"/>
      <c r="L15" s="324"/>
      <c r="M15" s="324"/>
      <c r="N15" s="324"/>
      <c r="O15" s="324"/>
      <c r="P15" s="324"/>
      <c r="Q15" s="324"/>
      <c r="R15" s="325"/>
    </row>
    <row r="16" spans="1:18" ht="12.75" customHeight="1" x14ac:dyDescent="0.15">
      <c r="B16" s="278" t="s">
        <v>831</v>
      </c>
      <c r="C16" s="164" t="s">
        <v>692</v>
      </c>
      <c r="D16" s="244" t="s">
        <v>832</v>
      </c>
      <c r="E16" s="244" t="s">
        <v>832</v>
      </c>
      <c r="F16" s="244" t="s">
        <v>832</v>
      </c>
      <c r="G16" s="244" t="s">
        <v>832</v>
      </c>
      <c r="H16" s="244" t="s">
        <v>832</v>
      </c>
      <c r="I16" s="244" t="s">
        <v>833</v>
      </c>
      <c r="J16" s="244" t="s">
        <v>832</v>
      </c>
      <c r="K16" s="244" t="s">
        <v>832</v>
      </c>
      <c r="L16" s="244" t="s">
        <v>832</v>
      </c>
      <c r="M16" s="244" t="s">
        <v>834</v>
      </c>
      <c r="N16" s="244" t="s">
        <v>835</v>
      </c>
      <c r="O16" s="244" t="s">
        <v>832</v>
      </c>
      <c r="P16" s="244" t="s">
        <v>771</v>
      </c>
      <c r="Q16" s="244" t="s">
        <v>836</v>
      </c>
      <c r="R16" s="244" t="s">
        <v>837</v>
      </c>
    </row>
    <row r="17" spans="2:18" ht="12.75" customHeight="1" x14ac:dyDescent="0.15">
      <c r="B17" s="278"/>
      <c r="C17" s="164" t="s">
        <v>694</v>
      </c>
      <c r="D17" s="245"/>
      <c r="E17" s="245"/>
      <c r="F17" s="245"/>
      <c r="G17" s="245"/>
      <c r="H17" s="245"/>
      <c r="I17" s="245"/>
      <c r="J17" s="245"/>
      <c r="K17" s="245"/>
      <c r="L17" s="245"/>
      <c r="M17" s="245"/>
      <c r="N17" s="245"/>
      <c r="O17" s="245"/>
      <c r="P17" s="245"/>
      <c r="Q17" s="245"/>
      <c r="R17" s="245"/>
    </row>
    <row r="18" spans="2:18" ht="12.75" customHeight="1" x14ac:dyDescent="0.15">
      <c r="B18" s="278"/>
      <c r="C18" s="164">
        <v>2020</v>
      </c>
      <c r="D18" s="245"/>
      <c r="E18" s="245"/>
      <c r="F18" s="245"/>
      <c r="G18" s="245"/>
      <c r="H18" s="245"/>
      <c r="I18" s="245"/>
      <c r="J18" s="245"/>
      <c r="K18" s="245"/>
      <c r="L18" s="245"/>
      <c r="M18" s="245"/>
      <c r="N18" s="245"/>
      <c r="O18" s="245"/>
      <c r="P18" s="245"/>
      <c r="Q18" s="245"/>
      <c r="R18" s="245"/>
    </row>
    <row r="19" spans="2:18" ht="12.75" customHeight="1" x14ac:dyDescent="0.15">
      <c r="B19" s="278"/>
      <c r="C19" s="164">
        <v>2021</v>
      </c>
      <c r="D19" s="245"/>
      <c r="E19" s="245"/>
      <c r="F19" s="245"/>
      <c r="G19" s="245"/>
      <c r="H19" s="245"/>
      <c r="I19" s="245"/>
      <c r="J19" s="245"/>
      <c r="K19" s="245"/>
      <c r="L19" s="245"/>
      <c r="M19" s="245"/>
      <c r="N19" s="245"/>
      <c r="O19" s="245"/>
      <c r="P19" s="245"/>
      <c r="Q19" s="245"/>
      <c r="R19" s="245"/>
    </row>
    <row r="20" spans="2:18" ht="12.75" customHeight="1" x14ac:dyDescent="0.15">
      <c r="B20" s="278"/>
      <c r="C20" s="164">
        <v>2022</v>
      </c>
      <c r="D20" s="245"/>
      <c r="E20" s="245"/>
      <c r="F20" s="245"/>
      <c r="G20" s="245"/>
      <c r="H20" s="245"/>
      <c r="I20" s="245"/>
      <c r="J20" s="245"/>
      <c r="K20" s="245"/>
      <c r="L20" s="245"/>
      <c r="M20" s="245"/>
      <c r="N20" s="245"/>
      <c r="O20" s="245"/>
      <c r="P20" s="245"/>
      <c r="Q20" s="245"/>
      <c r="R20" s="245"/>
    </row>
    <row r="21" spans="2:18" ht="12.75" customHeight="1" x14ac:dyDescent="0.15">
      <c r="B21" s="278"/>
      <c r="C21" s="164" t="s">
        <v>695</v>
      </c>
      <c r="D21" s="245"/>
      <c r="E21" s="245"/>
      <c r="F21" s="245"/>
      <c r="G21" s="246"/>
      <c r="H21" s="246"/>
      <c r="I21" s="246"/>
      <c r="J21" s="246"/>
      <c r="K21" s="246"/>
      <c r="L21" s="246"/>
      <c r="M21" s="246"/>
      <c r="N21" s="246"/>
      <c r="O21" s="246"/>
      <c r="P21" s="246"/>
      <c r="Q21" s="246"/>
      <c r="R21" s="246"/>
    </row>
    <row r="22" spans="2:18" ht="12.75" customHeight="1" x14ac:dyDescent="0.15">
      <c r="B22" s="278" t="s">
        <v>838</v>
      </c>
      <c r="C22" s="164" t="s">
        <v>692</v>
      </c>
      <c r="D22" s="137">
        <v>96073</v>
      </c>
      <c r="E22" s="138"/>
      <c r="F22" s="137">
        <v>96073</v>
      </c>
      <c r="G22" s="139">
        <f>210.81/3</f>
        <v>70.27</v>
      </c>
      <c r="H22" s="122">
        <f>D22/G22</f>
        <v>1367.1979507613491</v>
      </c>
      <c r="I22" s="244" t="s">
        <v>734</v>
      </c>
      <c r="J22" s="267">
        <v>151260.94</v>
      </c>
      <c r="K22" s="244">
        <v>1.21</v>
      </c>
      <c r="L22" s="244" t="s">
        <v>712</v>
      </c>
      <c r="M22" s="244" t="s">
        <v>713</v>
      </c>
      <c r="N22" s="244" t="s">
        <v>714</v>
      </c>
      <c r="O22" s="244" t="s">
        <v>776</v>
      </c>
      <c r="P22" s="244" t="s">
        <v>815</v>
      </c>
      <c r="Q22" s="244" t="s">
        <v>772</v>
      </c>
      <c r="R22" s="244" t="s">
        <v>839</v>
      </c>
    </row>
    <row r="23" spans="2:18" ht="15" x14ac:dyDescent="0.15">
      <c r="B23" s="278"/>
      <c r="C23" s="164" t="s">
        <v>694</v>
      </c>
      <c r="D23" s="137">
        <v>60104</v>
      </c>
      <c r="E23" s="138"/>
      <c r="F23" s="137">
        <v>60104</v>
      </c>
      <c r="G23" s="139">
        <f t="shared" ref="G23:G26" si="0">210.81/3</f>
        <v>70.27</v>
      </c>
      <c r="H23" s="122">
        <f t="shared" ref="H23:H27" si="1">D23/G23</f>
        <v>855.329443574783</v>
      </c>
      <c r="I23" s="245"/>
      <c r="J23" s="268"/>
      <c r="K23" s="245"/>
      <c r="L23" s="245"/>
      <c r="M23" s="245"/>
      <c r="N23" s="245"/>
      <c r="O23" s="245"/>
      <c r="P23" s="245"/>
      <c r="Q23" s="245"/>
      <c r="R23" s="245"/>
    </row>
    <row r="24" spans="2:18" ht="15" x14ac:dyDescent="0.15">
      <c r="B24" s="278"/>
      <c r="C24" s="164">
        <v>2020</v>
      </c>
      <c r="D24" s="137">
        <v>0</v>
      </c>
      <c r="E24" s="138"/>
      <c r="F24" s="137">
        <v>0</v>
      </c>
      <c r="G24" s="139">
        <f t="shared" si="0"/>
        <v>70.27</v>
      </c>
      <c r="H24" s="122">
        <f t="shared" si="1"/>
        <v>0</v>
      </c>
      <c r="I24" s="245"/>
      <c r="J24" s="268"/>
      <c r="K24" s="245"/>
      <c r="L24" s="245"/>
      <c r="M24" s="245"/>
      <c r="N24" s="245"/>
      <c r="O24" s="245"/>
      <c r="P24" s="245"/>
      <c r="Q24" s="245"/>
      <c r="R24" s="245"/>
    </row>
    <row r="25" spans="2:18" ht="15" x14ac:dyDescent="0.15">
      <c r="B25" s="278"/>
      <c r="C25" s="164">
        <v>2021</v>
      </c>
      <c r="D25" s="137">
        <v>0</v>
      </c>
      <c r="E25" s="138"/>
      <c r="F25" s="137">
        <v>0</v>
      </c>
      <c r="G25" s="139">
        <f t="shared" si="0"/>
        <v>70.27</v>
      </c>
      <c r="H25" s="122">
        <f t="shared" si="1"/>
        <v>0</v>
      </c>
      <c r="I25" s="245"/>
      <c r="J25" s="268"/>
      <c r="K25" s="245"/>
      <c r="L25" s="245"/>
      <c r="M25" s="245"/>
      <c r="N25" s="245"/>
      <c r="O25" s="245"/>
      <c r="P25" s="245"/>
      <c r="Q25" s="245"/>
      <c r="R25" s="245"/>
    </row>
    <row r="26" spans="2:18" ht="15" x14ac:dyDescent="0.15">
      <c r="B26" s="278"/>
      <c r="C26" s="164">
        <v>2022</v>
      </c>
      <c r="D26" s="137">
        <v>0</v>
      </c>
      <c r="E26" s="138"/>
      <c r="F26" s="137">
        <v>0</v>
      </c>
      <c r="G26" s="139">
        <f t="shared" si="0"/>
        <v>70.27</v>
      </c>
      <c r="H26" s="122">
        <f t="shared" si="1"/>
        <v>0</v>
      </c>
      <c r="I26" s="245"/>
      <c r="J26" s="268"/>
      <c r="K26" s="245"/>
      <c r="L26" s="245"/>
      <c r="M26" s="245"/>
      <c r="N26" s="245"/>
      <c r="O26" s="245"/>
      <c r="P26" s="245"/>
      <c r="Q26" s="245"/>
      <c r="R26" s="245"/>
    </row>
    <row r="27" spans="2:18" ht="15" x14ac:dyDescent="0.15">
      <c r="B27" s="278"/>
      <c r="C27" s="164" t="s">
        <v>695</v>
      </c>
      <c r="D27" s="137">
        <v>0</v>
      </c>
      <c r="E27" s="138"/>
      <c r="F27" s="137">
        <v>0</v>
      </c>
      <c r="G27" s="139">
        <f>SUM(G24:G26)</f>
        <v>210.81</v>
      </c>
      <c r="H27" s="122">
        <f t="shared" si="1"/>
        <v>0</v>
      </c>
      <c r="I27" s="246"/>
      <c r="J27" s="269"/>
      <c r="K27" s="246"/>
      <c r="L27" s="246"/>
      <c r="M27" s="246"/>
      <c r="N27" s="246"/>
      <c r="O27" s="246"/>
      <c r="P27" s="246"/>
      <c r="Q27" s="246"/>
      <c r="R27" s="246"/>
    </row>
    <row r="28" spans="2:18" ht="12.75" customHeight="1" x14ac:dyDescent="0.15">
      <c r="B28" s="278" t="s">
        <v>840</v>
      </c>
      <c r="C28" s="164" t="s">
        <v>692</v>
      </c>
      <c r="D28" s="317" t="s">
        <v>1169</v>
      </c>
      <c r="E28" s="318"/>
      <c r="F28" s="318"/>
      <c r="G28" s="318"/>
      <c r="H28" s="318"/>
      <c r="I28" s="318"/>
      <c r="J28" s="318"/>
      <c r="K28" s="318"/>
      <c r="L28" s="318"/>
      <c r="M28" s="318"/>
      <c r="N28" s="318"/>
      <c r="O28" s="318"/>
      <c r="P28" s="318"/>
      <c r="Q28" s="318"/>
      <c r="R28" s="319"/>
    </row>
    <row r="29" spans="2:18" ht="12.75" customHeight="1" x14ac:dyDescent="0.15">
      <c r="B29" s="278"/>
      <c r="C29" s="164" t="s">
        <v>694</v>
      </c>
      <c r="D29" s="320"/>
      <c r="E29" s="321"/>
      <c r="F29" s="321"/>
      <c r="G29" s="321"/>
      <c r="H29" s="321"/>
      <c r="I29" s="321"/>
      <c r="J29" s="321"/>
      <c r="K29" s="321"/>
      <c r="L29" s="321"/>
      <c r="M29" s="321"/>
      <c r="N29" s="321"/>
      <c r="O29" s="321"/>
      <c r="P29" s="321"/>
      <c r="Q29" s="321"/>
      <c r="R29" s="322"/>
    </row>
    <row r="30" spans="2:18" ht="12.75" customHeight="1" x14ac:dyDescent="0.15">
      <c r="B30" s="278"/>
      <c r="C30" s="164">
        <v>2020</v>
      </c>
      <c r="D30" s="320"/>
      <c r="E30" s="321"/>
      <c r="F30" s="321"/>
      <c r="G30" s="321"/>
      <c r="H30" s="321"/>
      <c r="I30" s="321"/>
      <c r="J30" s="321"/>
      <c r="K30" s="321"/>
      <c r="L30" s="321"/>
      <c r="M30" s="321"/>
      <c r="N30" s="321"/>
      <c r="O30" s="321"/>
      <c r="P30" s="321"/>
      <c r="Q30" s="321"/>
      <c r="R30" s="322"/>
    </row>
    <row r="31" spans="2:18" ht="12.75" customHeight="1" x14ac:dyDescent="0.15">
      <c r="B31" s="278"/>
      <c r="C31" s="164">
        <v>2021</v>
      </c>
      <c r="D31" s="320"/>
      <c r="E31" s="321"/>
      <c r="F31" s="321"/>
      <c r="G31" s="321"/>
      <c r="H31" s="321"/>
      <c r="I31" s="321"/>
      <c r="J31" s="321"/>
      <c r="K31" s="321"/>
      <c r="L31" s="321"/>
      <c r="M31" s="321"/>
      <c r="N31" s="321"/>
      <c r="O31" s="321"/>
      <c r="P31" s="321"/>
      <c r="Q31" s="321"/>
      <c r="R31" s="322"/>
    </row>
    <row r="32" spans="2:18" ht="12.75" customHeight="1" x14ac:dyDescent="0.15">
      <c r="B32" s="278"/>
      <c r="C32" s="164">
        <v>2022</v>
      </c>
      <c r="D32" s="320"/>
      <c r="E32" s="321"/>
      <c r="F32" s="321"/>
      <c r="G32" s="321"/>
      <c r="H32" s="321"/>
      <c r="I32" s="321"/>
      <c r="J32" s="321"/>
      <c r="K32" s="321"/>
      <c r="L32" s="321"/>
      <c r="M32" s="321"/>
      <c r="N32" s="321"/>
      <c r="O32" s="321"/>
      <c r="P32" s="321"/>
      <c r="Q32" s="321"/>
      <c r="R32" s="322"/>
    </row>
    <row r="33" spans="2:18" ht="12.75" customHeight="1" x14ac:dyDescent="0.15">
      <c r="B33" s="278"/>
      <c r="C33" s="164" t="s">
        <v>695</v>
      </c>
      <c r="D33" s="323"/>
      <c r="E33" s="324"/>
      <c r="F33" s="324"/>
      <c r="G33" s="324"/>
      <c r="H33" s="324"/>
      <c r="I33" s="324"/>
      <c r="J33" s="324"/>
      <c r="K33" s="324"/>
      <c r="L33" s="324"/>
      <c r="M33" s="324"/>
      <c r="N33" s="324"/>
      <c r="O33" s="324"/>
      <c r="P33" s="324"/>
      <c r="Q33" s="324"/>
      <c r="R33" s="325"/>
    </row>
    <row r="34" spans="2:18" ht="12.75" customHeight="1" x14ac:dyDescent="0.15">
      <c r="B34" s="278" t="s">
        <v>841</v>
      </c>
      <c r="C34" s="164" t="s">
        <v>692</v>
      </c>
      <c r="D34" s="334" t="s">
        <v>842</v>
      </c>
      <c r="E34" s="335"/>
      <c r="F34" s="335"/>
      <c r="G34" s="335"/>
      <c r="H34" s="335"/>
      <c r="I34" s="335"/>
      <c r="J34" s="335"/>
      <c r="K34" s="335"/>
      <c r="L34" s="335"/>
      <c r="M34" s="335"/>
      <c r="N34" s="335"/>
      <c r="O34" s="335"/>
      <c r="P34" s="335"/>
      <c r="Q34" s="335"/>
      <c r="R34" s="336"/>
    </row>
    <row r="35" spans="2:18" ht="12.75" customHeight="1" x14ac:dyDescent="0.15">
      <c r="B35" s="278"/>
      <c r="C35" s="164" t="s">
        <v>694</v>
      </c>
      <c r="D35" s="337"/>
      <c r="E35" s="338"/>
      <c r="F35" s="338"/>
      <c r="G35" s="338"/>
      <c r="H35" s="338"/>
      <c r="I35" s="338"/>
      <c r="J35" s="338"/>
      <c r="K35" s="338"/>
      <c r="L35" s="338"/>
      <c r="M35" s="338"/>
      <c r="N35" s="338"/>
      <c r="O35" s="338"/>
      <c r="P35" s="338"/>
      <c r="Q35" s="338"/>
      <c r="R35" s="339"/>
    </row>
    <row r="36" spans="2:18" ht="12.75" customHeight="1" x14ac:dyDescent="0.15">
      <c r="B36" s="278"/>
      <c r="C36" s="164">
        <v>2020</v>
      </c>
      <c r="D36" s="337"/>
      <c r="E36" s="338"/>
      <c r="F36" s="338"/>
      <c r="G36" s="338"/>
      <c r="H36" s="338"/>
      <c r="I36" s="338"/>
      <c r="J36" s="338"/>
      <c r="K36" s="338"/>
      <c r="L36" s="338"/>
      <c r="M36" s="338"/>
      <c r="N36" s="338"/>
      <c r="O36" s="338"/>
      <c r="P36" s="338"/>
      <c r="Q36" s="338"/>
      <c r="R36" s="339"/>
    </row>
    <row r="37" spans="2:18" ht="12.75" customHeight="1" x14ac:dyDescent="0.15">
      <c r="B37" s="278"/>
      <c r="C37" s="164">
        <v>2021</v>
      </c>
      <c r="D37" s="337"/>
      <c r="E37" s="338"/>
      <c r="F37" s="338"/>
      <c r="G37" s="338"/>
      <c r="H37" s="338"/>
      <c r="I37" s="338"/>
      <c r="J37" s="338"/>
      <c r="K37" s="338"/>
      <c r="L37" s="338"/>
      <c r="M37" s="338"/>
      <c r="N37" s="338"/>
      <c r="O37" s="338"/>
      <c r="P37" s="338"/>
      <c r="Q37" s="338"/>
      <c r="R37" s="339"/>
    </row>
    <row r="38" spans="2:18" ht="12.75" customHeight="1" x14ac:dyDescent="0.15">
      <c r="B38" s="278"/>
      <c r="C38" s="164">
        <v>2022</v>
      </c>
      <c r="D38" s="337"/>
      <c r="E38" s="338"/>
      <c r="F38" s="338"/>
      <c r="G38" s="338"/>
      <c r="H38" s="338"/>
      <c r="I38" s="338"/>
      <c r="J38" s="338"/>
      <c r="K38" s="338"/>
      <c r="L38" s="338"/>
      <c r="M38" s="338"/>
      <c r="N38" s="338"/>
      <c r="O38" s="338"/>
      <c r="P38" s="338"/>
      <c r="Q38" s="338"/>
      <c r="R38" s="339"/>
    </row>
    <row r="39" spans="2:18" ht="14" x14ac:dyDescent="0.15">
      <c r="B39" s="278"/>
      <c r="C39" s="164" t="s">
        <v>695</v>
      </c>
      <c r="D39" s="340"/>
      <c r="E39" s="341"/>
      <c r="F39" s="341"/>
      <c r="G39" s="341"/>
      <c r="H39" s="341"/>
      <c r="I39" s="341"/>
      <c r="J39" s="341"/>
      <c r="K39" s="341"/>
      <c r="L39" s="341"/>
      <c r="M39" s="341"/>
      <c r="N39" s="341"/>
      <c r="O39" s="341"/>
      <c r="P39" s="341"/>
      <c r="Q39" s="341"/>
      <c r="R39" s="342"/>
    </row>
    <row r="40" spans="2:18" ht="12.75" customHeight="1" x14ac:dyDescent="0.15">
      <c r="B40" s="278" t="s">
        <v>843</v>
      </c>
      <c r="C40" s="164" t="s">
        <v>692</v>
      </c>
      <c r="D40" s="135">
        <f>SUM(E40:F40)</f>
        <v>220000</v>
      </c>
      <c r="E40" s="122">
        <v>0</v>
      </c>
      <c r="F40" s="122">
        <v>220000</v>
      </c>
      <c r="G40" s="122">
        <v>632.42999999999995</v>
      </c>
      <c r="H40" s="135">
        <f>D40/G40</f>
        <v>347.86458580396254</v>
      </c>
      <c r="I40" s="244" t="s">
        <v>734</v>
      </c>
      <c r="J40" s="267">
        <v>1145870.45</v>
      </c>
      <c r="K40" s="343">
        <v>3.05</v>
      </c>
      <c r="L40" s="244" t="s">
        <v>712</v>
      </c>
      <c r="M40" s="263" t="s">
        <v>823</v>
      </c>
      <c r="N40" s="263" t="s">
        <v>722</v>
      </c>
      <c r="O40" s="244" t="s">
        <v>723</v>
      </c>
      <c r="P40" s="263" t="s">
        <v>815</v>
      </c>
      <c r="Q40" s="263" t="s">
        <v>844</v>
      </c>
      <c r="R40" s="244" t="s">
        <v>845</v>
      </c>
    </row>
    <row r="41" spans="2:18" ht="12.75" customHeight="1" x14ac:dyDescent="0.15">
      <c r="B41" s="278"/>
      <c r="C41" s="164" t="s">
        <v>694</v>
      </c>
      <c r="D41" s="135">
        <v>0</v>
      </c>
      <c r="E41" s="122">
        <v>0</v>
      </c>
      <c r="F41" s="122">
        <v>0</v>
      </c>
      <c r="G41" s="122" t="s">
        <v>846</v>
      </c>
      <c r="H41" s="135" t="s">
        <v>846</v>
      </c>
      <c r="I41" s="245"/>
      <c r="J41" s="268"/>
      <c r="K41" s="344"/>
      <c r="L41" s="245"/>
      <c r="M41" s="264"/>
      <c r="N41" s="264"/>
      <c r="O41" s="245"/>
      <c r="P41" s="264"/>
      <c r="Q41" s="264"/>
      <c r="R41" s="245"/>
    </row>
    <row r="42" spans="2:18" ht="12.75" customHeight="1" x14ac:dyDescent="0.15">
      <c r="B42" s="278"/>
      <c r="C42" s="164">
        <v>2020</v>
      </c>
      <c r="D42" s="135">
        <v>240000</v>
      </c>
      <c r="E42" s="122">
        <v>0</v>
      </c>
      <c r="F42" s="135">
        <v>240000</v>
      </c>
      <c r="G42" s="122">
        <v>632.42999999999995</v>
      </c>
      <c r="H42" s="135">
        <f t="shared" ref="H42:H45" si="2">D42/G42</f>
        <v>379.48863905886822</v>
      </c>
      <c r="I42" s="245"/>
      <c r="J42" s="268"/>
      <c r="K42" s="344"/>
      <c r="L42" s="245"/>
      <c r="M42" s="264"/>
      <c r="N42" s="264"/>
      <c r="O42" s="245"/>
      <c r="P42" s="264"/>
      <c r="Q42" s="264"/>
      <c r="R42" s="245"/>
    </row>
    <row r="43" spans="2:18" ht="12.75" customHeight="1" x14ac:dyDescent="0.15">
      <c r="B43" s="278"/>
      <c r="C43" s="164">
        <v>2021</v>
      </c>
      <c r="D43" s="135">
        <v>240000</v>
      </c>
      <c r="E43" s="122">
        <v>0</v>
      </c>
      <c r="F43" s="135">
        <v>240000</v>
      </c>
      <c r="G43" s="122">
        <v>632.42999999999995</v>
      </c>
      <c r="H43" s="135">
        <f t="shared" si="2"/>
        <v>379.48863905886822</v>
      </c>
      <c r="I43" s="245"/>
      <c r="J43" s="268"/>
      <c r="K43" s="344"/>
      <c r="L43" s="245"/>
      <c r="M43" s="264"/>
      <c r="N43" s="264"/>
      <c r="O43" s="245"/>
      <c r="P43" s="264"/>
      <c r="Q43" s="264"/>
      <c r="R43" s="245"/>
    </row>
    <row r="44" spans="2:18" ht="12.75" customHeight="1" x14ac:dyDescent="0.15">
      <c r="B44" s="278"/>
      <c r="C44" s="164">
        <v>2022</v>
      </c>
      <c r="D44" s="135">
        <v>240000</v>
      </c>
      <c r="E44" s="122">
        <v>0</v>
      </c>
      <c r="F44" s="135">
        <v>240000</v>
      </c>
      <c r="G44" s="122">
        <v>632.42999999999995</v>
      </c>
      <c r="H44" s="135">
        <f t="shared" si="2"/>
        <v>379.48863905886822</v>
      </c>
      <c r="I44" s="245"/>
      <c r="J44" s="268"/>
      <c r="K44" s="344"/>
      <c r="L44" s="245"/>
      <c r="M44" s="264"/>
      <c r="N44" s="264"/>
      <c r="O44" s="245"/>
      <c r="P44" s="264"/>
      <c r="Q44" s="264"/>
      <c r="R44" s="245"/>
    </row>
    <row r="45" spans="2:18" ht="14" x14ac:dyDescent="0.15">
      <c r="B45" s="278"/>
      <c r="C45" s="164" t="s">
        <v>695</v>
      </c>
      <c r="D45" s="135">
        <f>SUM(D42:D44)</f>
        <v>720000</v>
      </c>
      <c r="E45" s="122">
        <f>SUM(E42:E44)</f>
        <v>0</v>
      </c>
      <c r="F45" s="122">
        <f>SUM(F42:F44)</f>
        <v>720000</v>
      </c>
      <c r="G45" s="122">
        <f>SUM(G42:G44)</f>
        <v>1897.29</v>
      </c>
      <c r="H45" s="135">
        <f t="shared" si="2"/>
        <v>379.48863905886816</v>
      </c>
      <c r="I45" s="246"/>
      <c r="J45" s="269"/>
      <c r="K45" s="345"/>
      <c r="L45" s="246"/>
      <c r="M45" s="265"/>
      <c r="N45" s="265"/>
      <c r="O45" s="246"/>
      <c r="P45" s="265"/>
      <c r="Q45" s="265"/>
      <c r="R45" s="246"/>
    </row>
    <row r="46" spans="2:18" ht="12.75" customHeight="1" x14ac:dyDescent="0.15">
      <c r="B46" s="278" t="s">
        <v>847</v>
      </c>
      <c r="C46" s="164" t="s">
        <v>692</v>
      </c>
      <c r="D46" s="317" t="s">
        <v>1169</v>
      </c>
      <c r="E46" s="318"/>
      <c r="F46" s="318"/>
      <c r="G46" s="318"/>
      <c r="H46" s="318"/>
      <c r="I46" s="318"/>
      <c r="J46" s="318"/>
      <c r="K46" s="318"/>
      <c r="L46" s="318"/>
      <c r="M46" s="318"/>
      <c r="N46" s="318"/>
      <c r="O46" s="318"/>
      <c r="P46" s="318"/>
      <c r="Q46" s="318"/>
      <c r="R46" s="319"/>
    </row>
    <row r="47" spans="2:18" ht="14" x14ac:dyDescent="0.15">
      <c r="B47" s="278"/>
      <c r="C47" s="164" t="s">
        <v>694</v>
      </c>
      <c r="D47" s="320"/>
      <c r="E47" s="321"/>
      <c r="F47" s="321"/>
      <c r="G47" s="321"/>
      <c r="H47" s="321"/>
      <c r="I47" s="321"/>
      <c r="J47" s="321"/>
      <c r="K47" s="321"/>
      <c r="L47" s="321"/>
      <c r="M47" s="321"/>
      <c r="N47" s="321"/>
      <c r="O47" s="321"/>
      <c r="P47" s="321"/>
      <c r="Q47" s="321"/>
      <c r="R47" s="322"/>
    </row>
    <row r="48" spans="2:18" x14ac:dyDescent="0.15">
      <c r="B48" s="278"/>
      <c r="C48" s="164">
        <v>2020</v>
      </c>
      <c r="D48" s="320"/>
      <c r="E48" s="321"/>
      <c r="F48" s="321"/>
      <c r="G48" s="321"/>
      <c r="H48" s="321"/>
      <c r="I48" s="321"/>
      <c r="J48" s="321"/>
      <c r="K48" s="321"/>
      <c r="L48" s="321"/>
      <c r="M48" s="321"/>
      <c r="N48" s="321"/>
      <c r="O48" s="321"/>
      <c r="P48" s="321"/>
      <c r="Q48" s="321"/>
      <c r="R48" s="322"/>
    </row>
    <row r="49" spans="2:18" x14ac:dyDescent="0.15">
      <c r="B49" s="278"/>
      <c r="C49" s="164">
        <v>2021</v>
      </c>
      <c r="D49" s="320"/>
      <c r="E49" s="321"/>
      <c r="F49" s="321"/>
      <c r="G49" s="321"/>
      <c r="H49" s="321"/>
      <c r="I49" s="321"/>
      <c r="J49" s="321"/>
      <c r="K49" s="321"/>
      <c r="L49" s="321"/>
      <c r="M49" s="321"/>
      <c r="N49" s="321"/>
      <c r="O49" s="321"/>
      <c r="P49" s="321"/>
      <c r="Q49" s="321"/>
      <c r="R49" s="322"/>
    </row>
    <row r="50" spans="2:18" x14ac:dyDescent="0.15">
      <c r="B50" s="278"/>
      <c r="C50" s="164">
        <v>2022</v>
      </c>
      <c r="D50" s="320"/>
      <c r="E50" s="321"/>
      <c r="F50" s="321"/>
      <c r="G50" s="321"/>
      <c r="H50" s="321"/>
      <c r="I50" s="321"/>
      <c r="J50" s="321"/>
      <c r="K50" s="321"/>
      <c r="L50" s="321"/>
      <c r="M50" s="321"/>
      <c r="N50" s="321"/>
      <c r="O50" s="321"/>
      <c r="P50" s="321"/>
      <c r="Q50" s="321"/>
      <c r="R50" s="322"/>
    </row>
    <row r="51" spans="2:18" ht="14" x14ac:dyDescent="0.15">
      <c r="B51" s="278"/>
      <c r="C51" s="164" t="s">
        <v>695</v>
      </c>
      <c r="D51" s="323"/>
      <c r="E51" s="324"/>
      <c r="F51" s="324"/>
      <c r="G51" s="324"/>
      <c r="H51" s="324"/>
      <c r="I51" s="324"/>
      <c r="J51" s="324"/>
      <c r="K51" s="324"/>
      <c r="L51" s="324"/>
      <c r="M51" s="324"/>
      <c r="N51" s="324"/>
      <c r="O51" s="324"/>
      <c r="P51" s="324"/>
      <c r="Q51" s="324"/>
      <c r="R51" s="325"/>
    </row>
    <row r="52" spans="2:18" ht="12.75" customHeight="1" x14ac:dyDescent="0.15">
      <c r="B52" s="278" t="s">
        <v>848</v>
      </c>
      <c r="C52" s="164" t="s">
        <v>692</v>
      </c>
      <c r="D52" s="254" t="s">
        <v>849</v>
      </c>
      <c r="E52" s="255"/>
      <c r="F52" s="255"/>
      <c r="G52" s="255"/>
      <c r="H52" s="255"/>
      <c r="I52" s="255"/>
      <c r="J52" s="255"/>
      <c r="K52" s="255"/>
      <c r="L52" s="255"/>
      <c r="M52" s="255"/>
      <c r="N52" s="255"/>
      <c r="O52" s="255"/>
      <c r="P52" s="255"/>
      <c r="Q52" s="255"/>
      <c r="R52" s="256"/>
    </row>
    <row r="53" spans="2:18" ht="12.75" customHeight="1" x14ac:dyDescent="0.15">
      <c r="B53" s="278"/>
      <c r="C53" s="164" t="s">
        <v>694</v>
      </c>
      <c r="D53" s="257"/>
      <c r="E53" s="287"/>
      <c r="F53" s="287"/>
      <c r="G53" s="287"/>
      <c r="H53" s="287"/>
      <c r="I53" s="287"/>
      <c r="J53" s="287"/>
      <c r="K53" s="287"/>
      <c r="L53" s="287"/>
      <c r="M53" s="287"/>
      <c r="N53" s="287"/>
      <c r="O53" s="287"/>
      <c r="P53" s="287"/>
      <c r="Q53" s="287"/>
      <c r="R53" s="259"/>
    </row>
    <row r="54" spans="2:18" ht="12.75" customHeight="1" x14ac:dyDescent="0.15">
      <c r="B54" s="278"/>
      <c r="C54" s="164">
        <v>2020</v>
      </c>
      <c r="D54" s="257"/>
      <c r="E54" s="287"/>
      <c r="F54" s="287"/>
      <c r="G54" s="287"/>
      <c r="H54" s="287"/>
      <c r="I54" s="287"/>
      <c r="J54" s="287"/>
      <c r="K54" s="287"/>
      <c r="L54" s="287"/>
      <c r="M54" s="287"/>
      <c r="N54" s="287"/>
      <c r="O54" s="287"/>
      <c r="P54" s="287"/>
      <c r="Q54" s="287"/>
      <c r="R54" s="259"/>
    </row>
    <row r="55" spans="2:18" ht="12.75" customHeight="1" x14ac:dyDescent="0.15">
      <c r="B55" s="278"/>
      <c r="C55" s="164">
        <v>2021</v>
      </c>
      <c r="D55" s="257"/>
      <c r="E55" s="287"/>
      <c r="F55" s="287"/>
      <c r="G55" s="287"/>
      <c r="H55" s="287"/>
      <c r="I55" s="287"/>
      <c r="J55" s="287"/>
      <c r="K55" s="287"/>
      <c r="L55" s="287"/>
      <c r="M55" s="287"/>
      <c r="N55" s="287"/>
      <c r="O55" s="287"/>
      <c r="P55" s="287"/>
      <c r="Q55" s="287"/>
      <c r="R55" s="259"/>
    </row>
    <row r="56" spans="2:18" ht="12.75" customHeight="1" x14ac:dyDescent="0.15">
      <c r="B56" s="278"/>
      <c r="C56" s="164">
        <v>2022</v>
      </c>
      <c r="D56" s="257"/>
      <c r="E56" s="287"/>
      <c r="F56" s="287"/>
      <c r="G56" s="287"/>
      <c r="H56" s="287"/>
      <c r="I56" s="287"/>
      <c r="J56" s="287"/>
      <c r="K56" s="287"/>
      <c r="L56" s="287"/>
      <c r="M56" s="287"/>
      <c r="N56" s="287"/>
      <c r="O56" s="287"/>
      <c r="P56" s="287"/>
      <c r="Q56" s="287"/>
      <c r="R56" s="259"/>
    </row>
    <row r="57" spans="2:18" ht="12.75" customHeight="1" x14ac:dyDescent="0.15">
      <c r="B57" s="278"/>
      <c r="C57" s="164" t="s">
        <v>695</v>
      </c>
      <c r="D57" s="260"/>
      <c r="E57" s="261"/>
      <c r="F57" s="261"/>
      <c r="G57" s="261"/>
      <c r="H57" s="261"/>
      <c r="I57" s="261"/>
      <c r="J57" s="261"/>
      <c r="K57" s="261"/>
      <c r="L57" s="261"/>
      <c r="M57" s="261"/>
      <c r="N57" s="261"/>
      <c r="O57" s="261"/>
      <c r="P57" s="261"/>
      <c r="Q57" s="261"/>
      <c r="R57" s="262"/>
    </row>
    <row r="58" spans="2:18" ht="12.75" customHeight="1" x14ac:dyDescent="0.15">
      <c r="B58" s="278" t="s">
        <v>850</v>
      </c>
      <c r="C58" s="164" t="s">
        <v>692</v>
      </c>
      <c r="D58" s="317" t="s">
        <v>1169</v>
      </c>
      <c r="E58" s="318"/>
      <c r="F58" s="318"/>
      <c r="G58" s="318"/>
      <c r="H58" s="318"/>
      <c r="I58" s="318"/>
      <c r="J58" s="318"/>
      <c r="K58" s="318"/>
      <c r="L58" s="318"/>
      <c r="M58" s="318"/>
      <c r="N58" s="318"/>
      <c r="O58" s="318"/>
      <c r="P58" s="318"/>
      <c r="Q58" s="318"/>
      <c r="R58" s="319"/>
    </row>
    <row r="59" spans="2:18" ht="14" x14ac:dyDescent="0.15">
      <c r="B59" s="278"/>
      <c r="C59" s="164" t="s">
        <v>694</v>
      </c>
      <c r="D59" s="320"/>
      <c r="E59" s="321"/>
      <c r="F59" s="321"/>
      <c r="G59" s="321"/>
      <c r="H59" s="321"/>
      <c r="I59" s="321"/>
      <c r="J59" s="321"/>
      <c r="K59" s="321"/>
      <c r="L59" s="321"/>
      <c r="M59" s="321"/>
      <c r="N59" s="321"/>
      <c r="O59" s="321"/>
      <c r="P59" s="321"/>
      <c r="Q59" s="321"/>
      <c r="R59" s="322"/>
    </row>
    <row r="60" spans="2:18" x14ac:dyDescent="0.15">
      <c r="B60" s="278"/>
      <c r="C60" s="164">
        <v>2020</v>
      </c>
      <c r="D60" s="320"/>
      <c r="E60" s="321"/>
      <c r="F60" s="321"/>
      <c r="G60" s="321"/>
      <c r="H60" s="321"/>
      <c r="I60" s="321"/>
      <c r="J60" s="321"/>
      <c r="K60" s="321"/>
      <c r="L60" s="321"/>
      <c r="M60" s="321"/>
      <c r="N60" s="321"/>
      <c r="O60" s="321"/>
      <c r="P60" s="321"/>
      <c r="Q60" s="321"/>
      <c r="R60" s="322"/>
    </row>
    <row r="61" spans="2:18" x14ac:dyDescent="0.15">
      <c r="B61" s="278"/>
      <c r="C61" s="164">
        <v>2021</v>
      </c>
      <c r="D61" s="320"/>
      <c r="E61" s="321"/>
      <c r="F61" s="321"/>
      <c r="G61" s="321"/>
      <c r="H61" s="321"/>
      <c r="I61" s="321"/>
      <c r="J61" s="321"/>
      <c r="K61" s="321"/>
      <c r="L61" s="321"/>
      <c r="M61" s="321"/>
      <c r="N61" s="321"/>
      <c r="O61" s="321"/>
      <c r="P61" s="321"/>
      <c r="Q61" s="321"/>
      <c r="R61" s="322"/>
    </row>
    <row r="62" spans="2:18" x14ac:dyDescent="0.15">
      <c r="B62" s="278"/>
      <c r="C62" s="164">
        <v>2022</v>
      </c>
      <c r="D62" s="320"/>
      <c r="E62" s="321"/>
      <c r="F62" s="321"/>
      <c r="G62" s="321"/>
      <c r="H62" s="321"/>
      <c r="I62" s="321"/>
      <c r="J62" s="321"/>
      <c r="K62" s="321"/>
      <c r="L62" s="321"/>
      <c r="M62" s="321"/>
      <c r="N62" s="321"/>
      <c r="O62" s="321"/>
      <c r="P62" s="321"/>
      <c r="Q62" s="321"/>
      <c r="R62" s="322"/>
    </row>
    <row r="63" spans="2:18" ht="14" x14ac:dyDescent="0.15">
      <c r="B63" s="278"/>
      <c r="C63" s="164" t="s">
        <v>695</v>
      </c>
      <c r="D63" s="323"/>
      <c r="E63" s="324"/>
      <c r="F63" s="324"/>
      <c r="G63" s="324"/>
      <c r="H63" s="324"/>
      <c r="I63" s="324"/>
      <c r="J63" s="324"/>
      <c r="K63" s="324"/>
      <c r="L63" s="324"/>
      <c r="M63" s="324"/>
      <c r="N63" s="324"/>
      <c r="O63" s="324"/>
      <c r="P63" s="324"/>
      <c r="Q63" s="324"/>
      <c r="R63" s="325"/>
    </row>
    <row r="64" spans="2:18" ht="16.5" customHeight="1" x14ac:dyDescent="0.15">
      <c r="B64" s="278" t="s">
        <v>851</v>
      </c>
      <c r="C64" s="164" t="s">
        <v>692</v>
      </c>
      <c r="D64" s="135">
        <v>90000</v>
      </c>
      <c r="E64" s="141" t="s">
        <v>846</v>
      </c>
      <c r="F64" s="135">
        <v>90000</v>
      </c>
      <c r="G64" s="140">
        <v>632.42999999999995</v>
      </c>
      <c r="H64" s="135">
        <v>0</v>
      </c>
      <c r="I64" s="244" t="s">
        <v>734</v>
      </c>
      <c r="J64" s="302">
        <v>1024621.77</v>
      </c>
      <c r="K64" s="302">
        <v>7.27</v>
      </c>
      <c r="L64" s="244" t="s">
        <v>852</v>
      </c>
      <c r="M64" s="263" t="s">
        <v>721</v>
      </c>
      <c r="N64" s="244" t="s">
        <v>722</v>
      </c>
      <c r="O64" s="244" t="s">
        <v>853</v>
      </c>
      <c r="P64" s="263" t="s">
        <v>815</v>
      </c>
      <c r="Q64" s="263" t="s">
        <v>844</v>
      </c>
      <c r="R64" s="244" t="s">
        <v>854</v>
      </c>
    </row>
    <row r="65" spans="2:18" ht="16.5" customHeight="1" x14ac:dyDescent="0.15">
      <c r="B65" s="278"/>
      <c r="C65" s="164" t="s">
        <v>694</v>
      </c>
      <c r="D65" s="135">
        <v>0</v>
      </c>
      <c r="E65" s="135">
        <v>0</v>
      </c>
      <c r="F65" s="135">
        <v>0</v>
      </c>
      <c r="G65" s="142" t="s">
        <v>846</v>
      </c>
      <c r="H65" s="135">
        <v>0</v>
      </c>
      <c r="I65" s="245"/>
      <c r="J65" s="306"/>
      <c r="K65" s="306"/>
      <c r="L65" s="245"/>
      <c r="M65" s="264"/>
      <c r="N65" s="245"/>
      <c r="O65" s="245"/>
      <c r="P65" s="264"/>
      <c r="Q65" s="264"/>
      <c r="R65" s="245"/>
    </row>
    <row r="66" spans="2:18" ht="16.5" customHeight="1" x14ac:dyDescent="0.15">
      <c r="B66" s="278"/>
      <c r="C66" s="164">
        <v>2020</v>
      </c>
      <c r="D66" s="135">
        <v>90000</v>
      </c>
      <c r="E66" s="135">
        <v>0</v>
      </c>
      <c r="F66" s="135">
        <v>90000</v>
      </c>
      <c r="G66" s="140">
        <v>632.42999999999995</v>
      </c>
      <c r="H66" s="135">
        <f>D66/G66</f>
        <v>142.30823964707557</v>
      </c>
      <c r="I66" s="245"/>
      <c r="J66" s="306"/>
      <c r="K66" s="306"/>
      <c r="L66" s="245"/>
      <c r="M66" s="264"/>
      <c r="N66" s="245"/>
      <c r="O66" s="245"/>
      <c r="P66" s="264"/>
      <c r="Q66" s="264"/>
      <c r="R66" s="245"/>
    </row>
    <row r="67" spans="2:18" ht="16.5" customHeight="1" x14ac:dyDescent="0.15">
      <c r="B67" s="278"/>
      <c r="C67" s="164">
        <v>2021</v>
      </c>
      <c r="D67" s="135">
        <v>90000</v>
      </c>
      <c r="E67" s="135">
        <v>0</v>
      </c>
      <c r="F67" s="135">
        <v>90000</v>
      </c>
      <c r="G67" s="140">
        <v>632.42999999999995</v>
      </c>
      <c r="H67" s="135">
        <f t="shared" ref="H67:H69" si="3">D67/G67</f>
        <v>142.30823964707557</v>
      </c>
      <c r="I67" s="245"/>
      <c r="J67" s="306"/>
      <c r="K67" s="306"/>
      <c r="L67" s="245"/>
      <c r="M67" s="264"/>
      <c r="N67" s="245"/>
      <c r="O67" s="245"/>
      <c r="P67" s="264"/>
      <c r="Q67" s="264"/>
      <c r="R67" s="245"/>
    </row>
    <row r="68" spans="2:18" ht="16.5" customHeight="1" x14ac:dyDescent="0.15">
      <c r="B68" s="278"/>
      <c r="C68" s="164">
        <v>2022</v>
      </c>
      <c r="D68" s="135">
        <v>90000</v>
      </c>
      <c r="E68" s="135">
        <v>0</v>
      </c>
      <c r="F68" s="135">
        <v>90000</v>
      </c>
      <c r="G68" s="140">
        <v>632.42999999999995</v>
      </c>
      <c r="H68" s="135">
        <f t="shared" si="3"/>
        <v>142.30823964707557</v>
      </c>
      <c r="I68" s="245"/>
      <c r="J68" s="306"/>
      <c r="K68" s="306"/>
      <c r="L68" s="245"/>
      <c r="M68" s="264"/>
      <c r="N68" s="245"/>
      <c r="O68" s="245"/>
      <c r="P68" s="264"/>
      <c r="Q68" s="264"/>
      <c r="R68" s="245"/>
    </row>
    <row r="69" spans="2:18" ht="16.5" customHeight="1" x14ac:dyDescent="0.15">
      <c r="B69" s="278"/>
      <c r="C69" s="164" t="s">
        <v>695</v>
      </c>
      <c r="D69" s="122">
        <f>SUM(D66:D68)</f>
        <v>270000</v>
      </c>
      <c r="E69" s="135">
        <v>0</v>
      </c>
      <c r="F69" s="122">
        <f>SUM(F66:F68)</f>
        <v>270000</v>
      </c>
      <c r="G69" s="135">
        <f>SUM(G66:G68)</f>
        <v>1897.29</v>
      </c>
      <c r="H69" s="135">
        <f t="shared" si="3"/>
        <v>142.30823964707557</v>
      </c>
      <c r="I69" s="246"/>
      <c r="J69" s="307"/>
      <c r="K69" s="307"/>
      <c r="L69" s="246"/>
      <c r="M69" s="265"/>
      <c r="N69" s="246"/>
      <c r="O69" s="246"/>
      <c r="P69" s="265"/>
      <c r="Q69" s="265"/>
      <c r="R69" s="246"/>
    </row>
    <row r="70" spans="2:18" ht="12.75" customHeight="1" x14ac:dyDescent="0.15">
      <c r="B70" s="278" t="s">
        <v>855</v>
      </c>
      <c r="C70" s="164" t="s">
        <v>692</v>
      </c>
      <c r="D70" s="308" t="s">
        <v>1170</v>
      </c>
      <c r="E70" s="309"/>
      <c r="F70" s="309"/>
      <c r="G70" s="309"/>
      <c r="H70" s="309"/>
      <c r="I70" s="309"/>
      <c r="J70" s="309"/>
      <c r="K70" s="309"/>
      <c r="L70" s="309"/>
      <c r="M70" s="309"/>
      <c r="N70" s="309"/>
      <c r="O70" s="309"/>
      <c r="P70" s="309"/>
      <c r="Q70" s="309"/>
      <c r="R70" s="310"/>
    </row>
    <row r="71" spans="2:18" ht="12.75" customHeight="1" x14ac:dyDescent="0.15">
      <c r="B71" s="278"/>
      <c r="C71" s="164" t="s">
        <v>694</v>
      </c>
      <c r="D71" s="311"/>
      <c r="E71" s="312"/>
      <c r="F71" s="312"/>
      <c r="G71" s="312"/>
      <c r="H71" s="312"/>
      <c r="I71" s="312"/>
      <c r="J71" s="312"/>
      <c r="K71" s="312"/>
      <c r="L71" s="312"/>
      <c r="M71" s="312"/>
      <c r="N71" s="312"/>
      <c r="O71" s="312"/>
      <c r="P71" s="312"/>
      <c r="Q71" s="312"/>
      <c r="R71" s="313"/>
    </row>
    <row r="72" spans="2:18" ht="12.75" customHeight="1" x14ac:dyDescent="0.15">
      <c r="B72" s="278"/>
      <c r="C72" s="164">
        <v>2020</v>
      </c>
      <c r="D72" s="311"/>
      <c r="E72" s="312"/>
      <c r="F72" s="312"/>
      <c r="G72" s="312"/>
      <c r="H72" s="312"/>
      <c r="I72" s="312"/>
      <c r="J72" s="312"/>
      <c r="K72" s="312"/>
      <c r="L72" s="312"/>
      <c r="M72" s="312"/>
      <c r="N72" s="312"/>
      <c r="O72" s="312"/>
      <c r="P72" s="312"/>
      <c r="Q72" s="312"/>
      <c r="R72" s="313"/>
    </row>
    <row r="73" spans="2:18" ht="12.75" customHeight="1" x14ac:dyDescent="0.15">
      <c r="B73" s="278"/>
      <c r="C73" s="164">
        <v>2021</v>
      </c>
      <c r="D73" s="311"/>
      <c r="E73" s="312"/>
      <c r="F73" s="312"/>
      <c r="G73" s="312"/>
      <c r="H73" s="312"/>
      <c r="I73" s="312"/>
      <c r="J73" s="312"/>
      <c r="K73" s="312"/>
      <c r="L73" s="312"/>
      <c r="M73" s="312"/>
      <c r="N73" s="312"/>
      <c r="O73" s="312"/>
      <c r="P73" s="312"/>
      <c r="Q73" s="312"/>
      <c r="R73" s="313"/>
    </row>
    <row r="74" spans="2:18" ht="12.75" customHeight="1" x14ac:dyDescent="0.15">
      <c r="B74" s="278"/>
      <c r="C74" s="164">
        <v>2022</v>
      </c>
      <c r="D74" s="311"/>
      <c r="E74" s="312"/>
      <c r="F74" s="312"/>
      <c r="G74" s="312"/>
      <c r="H74" s="312"/>
      <c r="I74" s="312"/>
      <c r="J74" s="312"/>
      <c r="K74" s="312"/>
      <c r="L74" s="312"/>
      <c r="M74" s="312"/>
      <c r="N74" s="312"/>
      <c r="O74" s="312"/>
      <c r="P74" s="312"/>
      <c r="Q74" s="312"/>
      <c r="R74" s="313"/>
    </row>
    <row r="75" spans="2:18" ht="14" x14ac:dyDescent="0.15">
      <c r="B75" s="278"/>
      <c r="C75" s="164" t="s">
        <v>695</v>
      </c>
      <c r="D75" s="314"/>
      <c r="E75" s="315"/>
      <c r="F75" s="315"/>
      <c r="G75" s="315"/>
      <c r="H75" s="315"/>
      <c r="I75" s="315"/>
      <c r="J75" s="315"/>
      <c r="K75" s="315"/>
      <c r="L75" s="315"/>
      <c r="M75" s="315"/>
      <c r="N75" s="315"/>
      <c r="O75" s="315"/>
      <c r="P75" s="315"/>
      <c r="Q75" s="315"/>
      <c r="R75" s="316"/>
    </row>
    <row r="76" spans="2:18" ht="12.75" customHeight="1" x14ac:dyDescent="0.15">
      <c r="B76" s="278" t="s">
        <v>856</v>
      </c>
      <c r="C76" s="164" t="s">
        <v>692</v>
      </c>
      <c r="D76" s="308" t="s">
        <v>857</v>
      </c>
      <c r="E76" s="326"/>
      <c r="F76" s="326"/>
      <c r="G76" s="326"/>
      <c r="H76" s="326"/>
      <c r="I76" s="326"/>
      <c r="J76" s="326"/>
      <c r="K76" s="326"/>
      <c r="L76" s="326"/>
      <c r="M76" s="326"/>
      <c r="N76" s="326"/>
      <c r="O76" s="326"/>
      <c r="P76" s="326"/>
      <c r="Q76" s="326"/>
      <c r="R76" s="327"/>
    </row>
    <row r="77" spans="2:18" ht="14" x14ac:dyDescent="0.15">
      <c r="B77" s="278"/>
      <c r="C77" s="164" t="s">
        <v>694</v>
      </c>
      <c r="D77" s="328"/>
      <c r="E77" s="329"/>
      <c r="F77" s="329"/>
      <c r="G77" s="329"/>
      <c r="H77" s="329"/>
      <c r="I77" s="329"/>
      <c r="J77" s="329"/>
      <c r="K77" s="329"/>
      <c r="L77" s="329"/>
      <c r="M77" s="329"/>
      <c r="N77" s="329"/>
      <c r="O77" s="329"/>
      <c r="P77" s="329"/>
      <c r="Q77" s="329"/>
      <c r="R77" s="330"/>
    </row>
    <row r="78" spans="2:18" x14ac:dyDescent="0.15">
      <c r="B78" s="278"/>
      <c r="C78" s="164">
        <v>2020</v>
      </c>
      <c r="D78" s="328"/>
      <c r="E78" s="329"/>
      <c r="F78" s="329"/>
      <c r="G78" s="329"/>
      <c r="H78" s="329"/>
      <c r="I78" s="329"/>
      <c r="J78" s="329"/>
      <c r="K78" s="329"/>
      <c r="L78" s="329"/>
      <c r="M78" s="329"/>
      <c r="N78" s="329"/>
      <c r="O78" s="329"/>
      <c r="P78" s="329"/>
      <c r="Q78" s="329"/>
      <c r="R78" s="330"/>
    </row>
    <row r="79" spans="2:18" x14ac:dyDescent="0.15">
      <c r="B79" s="278"/>
      <c r="C79" s="164">
        <v>2021</v>
      </c>
      <c r="D79" s="328"/>
      <c r="E79" s="329"/>
      <c r="F79" s="329"/>
      <c r="G79" s="329"/>
      <c r="H79" s="329"/>
      <c r="I79" s="329"/>
      <c r="J79" s="329"/>
      <c r="K79" s="329"/>
      <c r="L79" s="329"/>
      <c r="M79" s="329"/>
      <c r="N79" s="329"/>
      <c r="O79" s="329"/>
      <c r="P79" s="329"/>
      <c r="Q79" s="329"/>
      <c r="R79" s="330"/>
    </row>
    <row r="80" spans="2:18" x14ac:dyDescent="0.15">
      <c r="B80" s="278"/>
      <c r="C80" s="164">
        <v>2022</v>
      </c>
      <c r="D80" s="328"/>
      <c r="E80" s="329"/>
      <c r="F80" s="329"/>
      <c r="G80" s="329"/>
      <c r="H80" s="329"/>
      <c r="I80" s="329"/>
      <c r="J80" s="329"/>
      <c r="K80" s="329"/>
      <c r="L80" s="329"/>
      <c r="M80" s="329"/>
      <c r="N80" s="329"/>
      <c r="O80" s="329"/>
      <c r="P80" s="329"/>
      <c r="Q80" s="329"/>
      <c r="R80" s="330"/>
    </row>
    <row r="81" spans="2:18" ht="14" x14ac:dyDescent="0.15">
      <c r="B81" s="278"/>
      <c r="C81" s="164" t="s">
        <v>695</v>
      </c>
      <c r="D81" s="331"/>
      <c r="E81" s="332"/>
      <c r="F81" s="332"/>
      <c r="G81" s="332"/>
      <c r="H81" s="332"/>
      <c r="I81" s="332"/>
      <c r="J81" s="332"/>
      <c r="K81" s="332"/>
      <c r="L81" s="332"/>
      <c r="M81" s="332"/>
      <c r="N81" s="332"/>
      <c r="O81" s="332"/>
      <c r="P81" s="332"/>
      <c r="Q81" s="332"/>
      <c r="R81" s="333"/>
    </row>
    <row r="82" spans="2:18" ht="12.75" customHeight="1" x14ac:dyDescent="0.15">
      <c r="B82" s="278" t="s">
        <v>858</v>
      </c>
      <c r="C82" s="164" t="s">
        <v>692</v>
      </c>
      <c r="D82" s="244" t="s">
        <v>859</v>
      </c>
      <c r="E82" s="244" t="s">
        <v>859</v>
      </c>
      <c r="F82" s="244" t="s">
        <v>859</v>
      </c>
      <c r="G82" s="244" t="s">
        <v>859</v>
      </c>
      <c r="H82" s="244" t="s">
        <v>859</v>
      </c>
      <c r="I82" s="244" t="s">
        <v>860</v>
      </c>
      <c r="J82" s="244" t="s">
        <v>859</v>
      </c>
      <c r="K82" s="244" t="s">
        <v>859</v>
      </c>
      <c r="L82" s="244" t="s">
        <v>859</v>
      </c>
      <c r="M82" s="244" t="s">
        <v>713</v>
      </c>
      <c r="N82" s="244" t="s">
        <v>859</v>
      </c>
      <c r="O82" s="244" t="s">
        <v>859</v>
      </c>
      <c r="P82" s="244" t="s">
        <v>859</v>
      </c>
      <c r="Q82" s="244" t="s">
        <v>859</v>
      </c>
      <c r="R82" s="244" t="s">
        <v>861</v>
      </c>
    </row>
    <row r="83" spans="2:18" ht="12.75" customHeight="1" x14ac:dyDescent="0.15">
      <c r="B83" s="278"/>
      <c r="C83" s="164" t="s">
        <v>694</v>
      </c>
      <c r="D83" s="245"/>
      <c r="E83" s="245"/>
      <c r="F83" s="245"/>
      <c r="G83" s="245"/>
      <c r="H83" s="245"/>
      <c r="I83" s="245"/>
      <c r="J83" s="245"/>
      <c r="K83" s="245"/>
      <c r="L83" s="245"/>
      <c r="M83" s="245"/>
      <c r="N83" s="245"/>
      <c r="O83" s="245"/>
      <c r="P83" s="245"/>
      <c r="Q83" s="245"/>
      <c r="R83" s="245"/>
    </row>
    <row r="84" spans="2:18" ht="12.75" customHeight="1" x14ac:dyDescent="0.15">
      <c r="B84" s="278"/>
      <c r="C84" s="164">
        <v>2020</v>
      </c>
      <c r="D84" s="245"/>
      <c r="E84" s="245"/>
      <c r="F84" s="245"/>
      <c r="G84" s="245"/>
      <c r="H84" s="245"/>
      <c r="I84" s="245"/>
      <c r="J84" s="245"/>
      <c r="K84" s="245"/>
      <c r="L84" s="245"/>
      <c r="M84" s="245"/>
      <c r="N84" s="245"/>
      <c r="O84" s="245"/>
      <c r="P84" s="245"/>
      <c r="Q84" s="245"/>
      <c r="R84" s="245"/>
    </row>
    <row r="85" spans="2:18" ht="12.75" customHeight="1" x14ac:dyDescent="0.15">
      <c r="B85" s="278"/>
      <c r="C85" s="164">
        <v>2021</v>
      </c>
      <c r="D85" s="245"/>
      <c r="E85" s="245"/>
      <c r="F85" s="245"/>
      <c r="G85" s="245"/>
      <c r="H85" s="245"/>
      <c r="I85" s="245"/>
      <c r="J85" s="245"/>
      <c r="K85" s="245"/>
      <c r="L85" s="245"/>
      <c r="M85" s="245"/>
      <c r="N85" s="245"/>
      <c r="O85" s="245"/>
      <c r="P85" s="245"/>
      <c r="Q85" s="245"/>
      <c r="R85" s="245"/>
    </row>
    <row r="86" spans="2:18" ht="12.75" customHeight="1" x14ac:dyDescent="0.15">
      <c r="B86" s="278"/>
      <c r="C86" s="164">
        <v>2022</v>
      </c>
      <c r="D86" s="245"/>
      <c r="E86" s="245"/>
      <c r="F86" s="245"/>
      <c r="G86" s="245"/>
      <c r="H86" s="245"/>
      <c r="I86" s="245"/>
      <c r="J86" s="245"/>
      <c r="K86" s="245"/>
      <c r="L86" s="245"/>
      <c r="M86" s="245"/>
      <c r="N86" s="245"/>
      <c r="O86" s="245"/>
      <c r="P86" s="245"/>
      <c r="Q86" s="245"/>
      <c r="R86" s="245"/>
    </row>
    <row r="87" spans="2:18" ht="12.75" customHeight="1" x14ac:dyDescent="0.15">
      <c r="B87" s="278"/>
      <c r="C87" s="164" t="s">
        <v>695</v>
      </c>
      <c r="D87" s="246"/>
      <c r="E87" s="246"/>
      <c r="F87" s="246"/>
      <c r="G87" s="246"/>
      <c r="H87" s="246"/>
      <c r="I87" s="246"/>
      <c r="J87" s="246"/>
      <c r="K87" s="246"/>
      <c r="L87" s="246"/>
      <c r="M87" s="246"/>
      <c r="N87" s="246"/>
      <c r="O87" s="246"/>
      <c r="P87" s="246"/>
      <c r="Q87" s="246"/>
      <c r="R87" s="246"/>
    </row>
    <row r="88" spans="2:18" ht="12.75" customHeight="1" x14ac:dyDescent="0.15">
      <c r="B88" s="278" t="s">
        <v>862</v>
      </c>
      <c r="C88" s="164" t="s">
        <v>692</v>
      </c>
      <c r="D88" s="254" t="s">
        <v>863</v>
      </c>
      <c r="E88" s="255"/>
      <c r="F88" s="255"/>
      <c r="G88" s="255"/>
      <c r="H88" s="255"/>
      <c r="I88" s="255"/>
      <c r="J88" s="255"/>
      <c r="K88" s="255"/>
      <c r="L88" s="255"/>
      <c r="M88" s="255"/>
      <c r="N88" s="255"/>
      <c r="O88" s="255"/>
      <c r="P88" s="255"/>
      <c r="Q88" s="255"/>
      <c r="R88" s="256"/>
    </row>
    <row r="89" spans="2:18" ht="12.75" customHeight="1" x14ac:dyDescent="0.15">
      <c r="B89" s="278"/>
      <c r="C89" s="164" t="s">
        <v>694</v>
      </c>
      <c r="D89" s="257"/>
      <c r="E89" s="287"/>
      <c r="F89" s="287"/>
      <c r="G89" s="287"/>
      <c r="H89" s="287"/>
      <c r="I89" s="287"/>
      <c r="J89" s="287"/>
      <c r="K89" s="287"/>
      <c r="L89" s="287"/>
      <c r="M89" s="287"/>
      <c r="N89" s="287"/>
      <c r="O89" s="287"/>
      <c r="P89" s="287"/>
      <c r="Q89" s="287"/>
      <c r="R89" s="259"/>
    </row>
    <row r="90" spans="2:18" ht="12.75" customHeight="1" x14ac:dyDescent="0.15">
      <c r="B90" s="278"/>
      <c r="C90" s="164">
        <v>2020</v>
      </c>
      <c r="D90" s="257"/>
      <c r="E90" s="287"/>
      <c r="F90" s="287"/>
      <c r="G90" s="287"/>
      <c r="H90" s="287"/>
      <c r="I90" s="287"/>
      <c r="J90" s="287"/>
      <c r="K90" s="287"/>
      <c r="L90" s="287"/>
      <c r="M90" s="287"/>
      <c r="N90" s="287"/>
      <c r="O90" s="287"/>
      <c r="P90" s="287"/>
      <c r="Q90" s="287"/>
      <c r="R90" s="259"/>
    </row>
    <row r="91" spans="2:18" ht="12.75" customHeight="1" x14ac:dyDescent="0.15">
      <c r="B91" s="278"/>
      <c r="C91" s="164">
        <v>2021</v>
      </c>
      <c r="D91" s="257"/>
      <c r="E91" s="287"/>
      <c r="F91" s="287"/>
      <c r="G91" s="287"/>
      <c r="H91" s="287"/>
      <c r="I91" s="287"/>
      <c r="J91" s="287"/>
      <c r="K91" s="287"/>
      <c r="L91" s="287"/>
      <c r="M91" s="287"/>
      <c r="N91" s="287"/>
      <c r="O91" s="287"/>
      <c r="P91" s="287"/>
      <c r="Q91" s="287"/>
      <c r="R91" s="259"/>
    </row>
    <row r="92" spans="2:18" ht="12.75" customHeight="1" x14ac:dyDescent="0.15">
      <c r="B92" s="278"/>
      <c r="C92" s="164">
        <v>2022</v>
      </c>
      <c r="D92" s="257"/>
      <c r="E92" s="287"/>
      <c r="F92" s="287"/>
      <c r="G92" s="287"/>
      <c r="H92" s="287"/>
      <c r="I92" s="287"/>
      <c r="J92" s="287"/>
      <c r="K92" s="287"/>
      <c r="L92" s="287"/>
      <c r="M92" s="287"/>
      <c r="N92" s="287"/>
      <c r="O92" s="287"/>
      <c r="P92" s="287"/>
      <c r="Q92" s="287"/>
      <c r="R92" s="259"/>
    </row>
    <row r="93" spans="2:18" ht="12.75" customHeight="1" x14ac:dyDescent="0.15">
      <c r="B93" s="278"/>
      <c r="C93" s="164" t="s">
        <v>695</v>
      </c>
      <c r="D93" s="257"/>
      <c r="E93" s="287"/>
      <c r="F93" s="287"/>
      <c r="G93" s="261"/>
      <c r="H93" s="261"/>
      <c r="I93" s="261"/>
      <c r="J93" s="261"/>
      <c r="K93" s="261"/>
      <c r="L93" s="261"/>
      <c r="M93" s="261"/>
      <c r="N93" s="261"/>
      <c r="O93" s="261"/>
      <c r="P93" s="261"/>
      <c r="Q93" s="261"/>
      <c r="R93" s="262"/>
    </row>
    <row r="94" spans="2:18" ht="12.75" customHeight="1" x14ac:dyDescent="0.15">
      <c r="B94" s="278" t="s">
        <v>864</v>
      </c>
      <c r="C94" s="164" t="s">
        <v>692</v>
      </c>
      <c r="D94" s="143" t="s">
        <v>865</v>
      </c>
      <c r="E94" s="143" t="s">
        <v>866</v>
      </c>
      <c r="F94" s="143" t="s">
        <v>867</v>
      </c>
      <c r="G94" s="305" t="s">
        <v>710</v>
      </c>
      <c r="H94" s="244" t="s">
        <v>710</v>
      </c>
      <c r="I94" s="244" t="s">
        <v>734</v>
      </c>
      <c r="J94" s="302">
        <v>1145870.45</v>
      </c>
      <c r="K94" s="302">
        <v>6.93</v>
      </c>
      <c r="L94" s="244" t="s">
        <v>852</v>
      </c>
      <c r="M94" s="263" t="s">
        <v>713</v>
      </c>
      <c r="N94" s="263" t="s">
        <v>770</v>
      </c>
      <c r="O94" s="263" t="s">
        <v>714</v>
      </c>
      <c r="P94" s="244" t="s">
        <v>868</v>
      </c>
      <c r="Q94" s="244" t="s">
        <v>868</v>
      </c>
      <c r="R94" s="244" t="s">
        <v>869</v>
      </c>
    </row>
    <row r="95" spans="2:18" ht="12.75" customHeight="1" x14ac:dyDescent="0.15">
      <c r="B95" s="278"/>
      <c r="C95" s="164" t="s">
        <v>694</v>
      </c>
      <c r="D95" s="143" t="s">
        <v>870</v>
      </c>
      <c r="E95" s="143" t="s">
        <v>866</v>
      </c>
      <c r="F95" s="143" t="s">
        <v>871</v>
      </c>
      <c r="G95" s="270"/>
      <c r="H95" s="245"/>
      <c r="I95" s="245"/>
      <c r="J95" s="306"/>
      <c r="K95" s="306"/>
      <c r="L95" s="245"/>
      <c r="M95" s="264"/>
      <c r="N95" s="264"/>
      <c r="O95" s="264"/>
      <c r="P95" s="245"/>
      <c r="Q95" s="245"/>
      <c r="R95" s="245"/>
    </row>
    <row r="96" spans="2:18" ht="12.75" customHeight="1" x14ac:dyDescent="0.15">
      <c r="B96" s="278"/>
      <c r="C96" s="164">
        <v>2020</v>
      </c>
      <c r="D96" s="143" t="s">
        <v>872</v>
      </c>
      <c r="E96" s="143" t="s">
        <v>866</v>
      </c>
      <c r="F96" s="143" t="s">
        <v>873</v>
      </c>
      <c r="G96" s="270"/>
      <c r="H96" s="245"/>
      <c r="I96" s="245"/>
      <c r="J96" s="306"/>
      <c r="K96" s="306"/>
      <c r="L96" s="245"/>
      <c r="M96" s="264"/>
      <c r="N96" s="264"/>
      <c r="O96" s="264"/>
      <c r="P96" s="245"/>
      <c r="Q96" s="245"/>
      <c r="R96" s="245"/>
    </row>
    <row r="97" spans="2:18" ht="12.75" customHeight="1" x14ac:dyDescent="0.15">
      <c r="B97" s="278"/>
      <c r="C97" s="164">
        <v>2021</v>
      </c>
      <c r="D97" s="143" t="s">
        <v>874</v>
      </c>
      <c r="E97" s="143" t="s">
        <v>866</v>
      </c>
      <c r="F97" s="143" t="s">
        <v>875</v>
      </c>
      <c r="G97" s="270"/>
      <c r="H97" s="245"/>
      <c r="I97" s="245"/>
      <c r="J97" s="306"/>
      <c r="K97" s="306"/>
      <c r="L97" s="245"/>
      <c r="M97" s="264"/>
      <c r="N97" s="264"/>
      <c r="O97" s="264"/>
      <c r="P97" s="245"/>
      <c r="Q97" s="245"/>
      <c r="R97" s="245"/>
    </row>
    <row r="98" spans="2:18" ht="12.75" customHeight="1" x14ac:dyDescent="0.15">
      <c r="B98" s="278"/>
      <c r="C98" s="164">
        <v>2022</v>
      </c>
      <c r="D98" s="143" t="s">
        <v>876</v>
      </c>
      <c r="E98" s="143" t="s">
        <v>866</v>
      </c>
      <c r="F98" s="143" t="s">
        <v>877</v>
      </c>
      <c r="G98" s="270"/>
      <c r="H98" s="245"/>
      <c r="I98" s="245"/>
      <c r="J98" s="306"/>
      <c r="K98" s="306"/>
      <c r="L98" s="245"/>
      <c r="M98" s="264"/>
      <c r="N98" s="264"/>
      <c r="O98" s="264"/>
      <c r="P98" s="245"/>
      <c r="Q98" s="245"/>
      <c r="R98" s="245"/>
    </row>
    <row r="99" spans="2:18" ht="14.25" customHeight="1" x14ac:dyDescent="0.15">
      <c r="B99" s="278"/>
      <c r="C99" s="164" t="s">
        <v>695</v>
      </c>
      <c r="D99" s="144" t="s">
        <v>878</v>
      </c>
      <c r="E99" s="144" t="s">
        <v>866</v>
      </c>
      <c r="F99" s="143" t="s">
        <v>879</v>
      </c>
      <c r="G99" s="271"/>
      <c r="H99" s="246"/>
      <c r="I99" s="246"/>
      <c r="J99" s="307"/>
      <c r="K99" s="307"/>
      <c r="L99" s="246"/>
      <c r="M99" s="265"/>
      <c r="N99" s="265"/>
      <c r="O99" s="265"/>
      <c r="P99" s="246"/>
      <c r="Q99" s="246"/>
      <c r="R99" s="246"/>
    </row>
  </sheetData>
  <mergeCells count="98">
    <mergeCell ref="M16:M21"/>
    <mergeCell ref="N16:N21"/>
    <mergeCell ref="B4:B9"/>
    <mergeCell ref="D4:R9"/>
    <mergeCell ref="B10:B15"/>
    <mergeCell ref="D10:R15"/>
    <mergeCell ref="B16:B21"/>
    <mergeCell ref="D16:D21"/>
    <mergeCell ref="E16:E21"/>
    <mergeCell ref="F16:F21"/>
    <mergeCell ref="G16:G21"/>
    <mergeCell ref="H16:H21"/>
    <mergeCell ref="B28:B33"/>
    <mergeCell ref="D28:R33"/>
    <mergeCell ref="O16:O21"/>
    <mergeCell ref="P16:P21"/>
    <mergeCell ref="Q16:Q21"/>
    <mergeCell ref="R16:R21"/>
    <mergeCell ref="B22:B27"/>
    <mergeCell ref="I22:I27"/>
    <mergeCell ref="J22:J27"/>
    <mergeCell ref="K22:K27"/>
    <mergeCell ref="L22:L27"/>
    <mergeCell ref="M22:M27"/>
    <mergeCell ref="I16:I21"/>
    <mergeCell ref="J16:J21"/>
    <mergeCell ref="K16:K21"/>
    <mergeCell ref="L16:L21"/>
    <mergeCell ref="N22:N27"/>
    <mergeCell ref="O22:O27"/>
    <mergeCell ref="P22:P27"/>
    <mergeCell ref="Q22:Q27"/>
    <mergeCell ref="R22:R27"/>
    <mergeCell ref="B52:B57"/>
    <mergeCell ref="D52:R57"/>
    <mergeCell ref="B34:B39"/>
    <mergeCell ref="D34:R39"/>
    <mergeCell ref="B40:B45"/>
    <mergeCell ref="I40:I45"/>
    <mergeCell ref="J40:J45"/>
    <mergeCell ref="K40:K45"/>
    <mergeCell ref="L40:L45"/>
    <mergeCell ref="M40:M45"/>
    <mergeCell ref="N40:N45"/>
    <mergeCell ref="O40:O45"/>
    <mergeCell ref="P40:P45"/>
    <mergeCell ref="Q40:Q45"/>
    <mergeCell ref="R40:R45"/>
    <mergeCell ref="B46:B51"/>
    <mergeCell ref="D46:R51"/>
    <mergeCell ref="B76:B81"/>
    <mergeCell ref="D76:R81"/>
    <mergeCell ref="B58:B63"/>
    <mergeCell ref="D58:R63"/>
    <mergeCell ref="B64:B69"/>
    <mergeCell ref="I64:I69"/>
    <mergeCell ref="J64:J69"/>
    <mergeCell ref="K64:K69"/>
    <mergeCell ref="L64:L69"/>
    <mergeCell ref="M64:M69"/>
    <mergeCell ref="N64:N69"/>
    <mergeCell ref="O64:O69"/>
    <mergeCell ref="P64:P69"/>
    <mergeCell ref="Q64:Q69"/>
    <mergeCell ref="R64:R69"/>
    <mergeCell ref="B70:B75"/>
    <mergeCell ref="D70:R75"/>
    <mergeCell ref="B88:B93"/>
    <mergeCell ref="D88:R93"/>
    <mergeCell ref="I82:I87"/>
    <mergeCell ref="J82:J87"/>
    <mergeCell ref="K82:K87"/>
    <mergeCell ref="L82:L87"/>
    <mergeCell ref="M82:M87"/>
    <mergeCell ref="N82:N87"/>
    <mergeCell ref="B82:B87"/>
    <mergeCell ref="D82:D87"/>
    <mergeCell ref="E82:E87"/>
    <mergeCell ref="F82:F87"/>
    <mergeCell ref="G82:G87"/>
    <mergeCell ref="H82:H87"/>
    <mergeCell ref="K94:K99"/>
    <mergeCell ref="O82:O87"/>
    <mergeCell ref="P82:P87"/>
    <mergeCell ref="Q82:Q87"/>
    <mergeCell ref="R82:R87"/>
    <mergeCell ref="R94:R99"/>
    <mergeCell ref="L94:L99"/>
    <mergeCell ref="M94:M99"/>
    <mergeCell ref="N94:N99"/>
    <mergeCell ref="O94:O99"/>
    <mergeCell ref="P94:P99"/>
    <mergeCell ref="Q94:Q99"/>
    <mergeCell ref="B94:B99"/>
    <mergeCell ref="G94:G99"/>
    <mergeCell ref="H94:H99"/>
    <mergeCell ref="I94:I99"/>
    <mergeCell ref="J94:J99"/>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88E9-D7DA-46EE-9518-1E9C7C874442}">
  <sheetPr>
    <tabColor theme="0" tint="-4.9989318521683403E-2"/>
  </sheetPr>
  <dimension ref="A1:R130"/>
  <sheetViews>
    <sheetView showGridLines="0" topLeftCell="A99" zoomScale="71" zoomScaleNormal="71" workbookViewId="0">
      <selection activeCell="D70" sqref="D70:R75"/>
    </sheetView>
  </sheetViews>
  <sheetFormatPr baseColWidth="10" defaultColWidth="9" defaultRowHeight="13" x14ac:dyDescent="0.15"/>
  <cols>
    <col min="1" max="1" width="9" style="14"/>
    <col min="2" max="2" width="20.6640625" style="14" customWidth="1"/>
    <col min="3" max="3" width="17.5" style="14" customWidth="1"/>
    <col min="4" max="8" width="15.6640625" style="14" customWidth="1"/>
    <col min="9" max="9" width="22.5" style="14" customWidth="1"/>
    <col min="10" max="12" width="15.6640625" style="14" customWidth="1"/>
    <col min="13" max="13" width="12" style="14" customWidth="1"/>
    <col min="14" max="16" width="15.6640625" style="14" customWidth="1"/>
    <col min="17" max="17" width="12.6640625" style="14" customWidth="1"/>
    <col min="18" max="18" width="45.6640625" style="14" customWidth="1"/>
    <col min="19" max="16384" width="9" style="14"/>
  </cols>
  <sheetData>
    <row r="1" spans="1:18" s="58" customFormat="1" ht="14" x14ac:dyDescent="0.15">
      <c r="A1" s="12" t="s">
        <v>880</v>
      </c>
    </row>
    <row r="2" spans="1:18" ht="35.25" customHeight="1" x14ac:dyDescent="0.15">
      <c r="A2" s="301"/>
      <c r="B2" s="301"/>
      <c r="C2" s="301"/>
      <c r="D2" s="301"/>
      <c r="E2" s="301"/>
      <c r="F2" s="59"/>
      <c r="G2" s="59"/>
      <c r="H2" s="59"/>
      <c r="I2" s="59"/>
      <c r="J2" s="59"/>
      <c r="K2" s="59"/>
      <c r="L2" s="59"/>
      <c r="M2" s="59"/>
      <c r="N2" s="59"/>
      <c r="O2" s="59"/>
      <c r="P2" s="59"/>
      <c r="Q2" s="59"/>
      <c r="R2" s="59"/>
    </row>
    <row r="3" spans="1:18" ht="75" customHeight="1" x14ac:dyDescent="0.15">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row>
    <row r="4" spans="1:18" ht="12.75" customHeight="1" x14ac:dyDescent="0.15">
      <c r="B4" s="247" t="s">
        <v>881</v>
      </c>
      <c r="C4" s="159" t="s">
        <v>692</v>
      </c>
      <c r="D4" s="370" t="s">
        <v>882</v>
      </c>
      <c r="E4" s="371"/>
      <c r="F4" s="371"/>
      <c r="G4" s="371"/>
      <c r="H4" s="371"/>
      <c r="I4" s="371"/>
      <c r="J4" s="371"/>
      <c r="K4" s="371"/>
      <c r="L4" s="371"/>
      <c r="M4" s="371"/>
      <c r="N4" s="371"/>
      <c r="O4" s="371"/>
      <c r="P4" s="399"/>
      <c r="Q4" s="399"/>
      <c r="R4" s="400"/>
    </row>
    <row r="5" spans="1:18" ht="14" x14ac:dyDescent="0.15">
      <c r="B5" s="247"/>
      <c r="C5" s="159" t="s">
        <v>694</v>
      </c>
      <c r="D5" s="373"/>
      <c r="E5" s="374"/>
      <c r="F5" s="374"/>
      <c r="G5" s="374"/>
      <c r="H5" s="374"/>
      <c r="I5" s="374"/>
      <c r="J5" s="374"/>
      <c r="K5" s="374"/>
      <c r="L5" s="374"/>
      <c r="M5" s="374"/>
      <c r="N5" s="374"/>
      <c r="O5" s="374"/>
      <c r="P5" s="401"/>
      <c r="Q5" s="401"/>
      <c r="R5" s="402"/>
    </row>
    <row r="6" spans="1:18" x14ac:dyDescent="0.15">
      <c r="B6" s="247"/>
      <c r="C6" s="159">
        <v>2020</v>
      </c>
      <c r="D6" s="373"/>
      <c r="E6" s="374"/>
      <c r="F6" s="374"/>
      <c r="G6" s="374"/>
      <c r="H6" s="374"/>
      <c r="I6" s="374"/>
      <c r="J6" s="374"/>
      <c r="K6" s="374"/>
      <c r="L6" s="374"/>
      <c r="M6" s="374"/>
      <c r="N6" s="374"/>
      <c r="O6" s="374"/>
      <c r="P6" s="401"/>
      <c r="Q6" s="401"/>
      <c r="R6" s="402"/>
    </row>
    <row r="7" spans="1:18" x14ac:dyDescent="0.15">
      <c r="B7" s="247"/>
      <c r="C7" s="159">
        <v>2021</v>
      </c>
      <c r="D7" s="373"/>
      <c r="E7" s="374"/>
      <c r="F7" s="374"/>
      <c r="G7" s="374"/>
      <c r="H7" s="374"/>
      <c r="I7" s="374"/>
      <c r="J7" s="374"/>
      <c r="K7" s="374"/>
      <c r="L7" s="374"/>
      <c r="M7" s="374"/>
      <c r="N7" s="374"/>
      <c r="O7" s="374"/>
      <c r="P7" s="401"/>
      <c r="Q7" s="401"/>
      <c r="R7" s="402"/>
    </row>
    <row r="8" spans="1:18" x14ac:dyDescent="0.15">
      <c r="B8" s="247"/>
      <c r="C8" s="159">
        <v>2022</v>
      </c>
      <c r="D8" s="373"/>
      <c r="E8" s="374"/>
      <c r="F8" s="374"/>
      <c r="G8" s="374"/>
      <c r="H8" s="374"/>
      <c r="I8" s="374"/>
      <c r="J8" s="374"/>
      <c r="K8" s="374"/>
      <c r="L8" s="374"/>
      <c r="M8" s="374"/>
      <c r="N8" s="374"/>
      <c r="O8" s="374"/>
      <c r="P8" s="401"/>
      <c r="Q8" s="401"/>
      <c r="R8" s="402"/>
    </row>
    <row r="9" spans="1:18" ht="28" x14ac:dyDescent="0.15">
      <c r="B9" s="247"/>
      <c r="C9" s="159" t="s">
        <v>695</v>
      </c>
      <c r="D9" s="376"/>
      <c r="E9" s="377"/>
      <c r="F9" s="377"/>
      <c r="G9" s="377"/>
      <c r="H9" s="377"/>
      <c r="I9" s="377"/>
      <c r="J9" s="377"/>
      <c r="K9" s="377"/>
      <c r="L9" s="377"/>
      <c r="M9" s="377"/>
      <c r="N9" s="377"/>
      <c r="O9" s="377"/>
      <c r="P9" s="403"/>
      <c r="Q9" s="403"/>
      <c r="R9" s="404"/>
    </row>
    <row r="10" spans="1:18" ht="12.75" customHeight="1" x14ac:dyDescent="0.15">
      <c r="B10" s="247" t="s">
        <v>883</v>
      </c>
      <c r="C10" s="159" t="s">
        <v>692</v>
      </c>
      <c r="D10" s="55">
        <v>1000000</v>
      </c>
      <c r="E10" s="55">
        <v>0</v>
      </c>
      <c r="F10" s="55">
        <v>1000000</v>
      </c>
      <c r="G10" s="238" t="s">
        <v>884</v>
      </c>
      <c r="H10" s="238" t="s">
        <v>884</v>
      </c>
      <c r="I10" s="238" t="s">
        <v>734</v>
      </c>
      <c r="J10" s="379">
        <v>872292.38</v>
      </c>
      <c r="K10" s="379">
        <v>0.27</v>
      </c>
      <c r="L10" s="238" t="s">
        <v>712</v>
      </c>
      <c r="M10" s="238" t="s">
        <v>713</v>
      </c>
      <c r="N10" s="238" t="s">
        <v>770</v>
      </c>
      <c r="O10" s="238" t="s">
        <v>885</v>
      </c>
      <c r="P10" s="238" t="s">
        <v>815</v>
      </c>
      <c r="Q10" s="238" t="s">
        <v>772</v>
      </c>
      <c r="R10" s="238" t="s">
        <v>886</v>
      </c>
    </row>
    <row r="11" spans="1:18" ht="12.75" customHeight="1" x14ac:dyDescent="0.15">
      <c r="B11" s="247"/>
      <c r="C11" s="159" t="s">
        <v>694</v>
      </c>
      <c r="D11" s="55">
        <v>902447</v>
      </c>
      <c r="E11" s="55">
        <v>0</v>
      </c>
      <c r="F11" s="55">
        <v>902447</v>
      </c>
      <c r="G11" s="239"/>
      <c r="H11" s="239"/>
      <c r="I11" s="239"/>
      <c r="J11" s="380"/>
      <c r="K11" s="380"/>
      <c r="L11" s="239"/>
      <c r="M11" s="239"/>
      <c r="N11" s="239"/>
      <c r="O11" s="239"/>
      <c r="P11" s="239"/>
      <c r="Q11" s="239"/>
      <c r="R11" s="239"/>
    </row>
    <row r="12" spans="1:18" ht="12.75" customHeight="1" x14ac:dyDescent="0.15">
      <c r="B12" s="247"/>
      <c r="C12" s="159">
        <v>2020</v>
      </c>
      <c r="D12" s="55">
        <v>2600000</v>
      </c>
      <c r="E12" s="55">
        <v>0</v>
      </c>
      <c r="F12" s="55">
        <v>2600000</v>
      </c>
      <c r="G12" s="239"/>
      <c r="H12" s="239"/>
      <c r="I12" s="239"/>
      <c r="J12" s="380"/>
      <c r="K12" s="380"/>
      <c r="L12" s="239"/>
      <c r="M12" s="239"/>
      <c r="N12" s="239"/>
      <c r="O12" s="239"/>
      <c r="P12" s="239"/>
      <c r="Q12" s="239"/>
      <c r="R12" s="239"/>
    </row>
    <row r="13" spans="1:18" ht="12.75" customHeight="1" x14ac:dyDescent="0.15">
      <c r="B13" s="247"/>
      <c r="C13" s="159">
        <v>2021</v>
      </c>
      <c r="D13" s="55">
        <v>2600000</v>
      </c>
      <c r="E13" s="55">
        <v>0</v>
      </c>
      <c r="F13" s="55">
        <v>2600000</v>
      </c>
      <c r="G13" s="239"/>
      <c r="H13" s="239"/>
      <c r="I13" s="239"/>
      <c r="J13" s="242"/>
      <c r="K13" s="242"/>
      <c r="L13" s="239"/>
      <c r="M13" s="239"/>
      <c r="N13" s="239"/>
      <c r="O13" s="239"/>
      <c r="P13" s="239"/>
      <c r="Q13" s="239"/>
      <c r="R13" s="239"/>
    </row>
    <row r="14" spans="1:18" ht="12.75" customHeight="1" x14ac:dyDescent="0.15">
      <c r="B14" s="247"/>
      <c r="C14" s="159">
        <v>2022</v>
      </c>
      <c r="D14" s="55">
        <v>2600000</v>
      </c>
      <c r="E14" s="55">
        <v>0</v>
      </c>
      <c r="F14" s="55">
        <v>2600000</v>
      </c>
      <c r="G14" s="239"/>
      <c r="H14" s="239"/>
      <c r="I14" s="239"/>
      <c r="J14" s="242"/>
      <c r="K14" s="242"/>
      <c r="L14" s="239"/>
      <c r="M14" s="239"/>
      <c r="N14" s="239"/>
      <c r="O14" s="239"/>
      <c r="P14" s="239"/>
      <c r="Q14" s="239"/>
      <c r="R14" s="239"/>
    </row>
    <row r="15" spans="1:18" ht="25.5" customHeight="1" x14ac:dyDescent="0.15">
      <c r="B15" s="247"/>
      <c r="C15" s="159" t="s">
        <v>695</v>
      </c>
      <c r="D15" s="55">
        <f>SUM(D12:D14)</f>
        <v>7800000</v>
      </c>
      <c r="E15" s="55">
        <v>0</v>
      </c>
      <c r="F15" s="55">
        <f>SUM(F12:F14)</f>
        <v>7800000</v>
      </c>
      <c r="G15" s="240"/>
      <c r="H15" s="240"/>
      <c r="I15" s="240"/>
      <c r="J15" s="243"/>
      <c r="K15" s="243"/>
      <c r="L15" s="240"/>
      <c r="M15" s="240"/>
      <c r="N15" s="240"/>
      <c r="O15" s="240"/>
      <c r="P15" s="240"/>
      <c r="Q15" s="240"/>
      <c r="R15" s="240"/>
    </row>
    <row r="16" spans="1:18" ht="12.75" customHeight="1" x14ac:dyDescent="0.15">
      <c r="B16" s="247" t="s">
        <v>887</v>
      </c>
      <c r="C16" s="159" t="s">
        <v>692</v>
      </c>
      <c r="D16" s="381" t="s">
        <v>1171</v>
      </c>
      <c r="E16" s="382"/>
      <c r="F16" s="382"/>
      <c r="G16" s="382"/>
      <c r="H16" s="382"/>
      <c r="I16" s="382"/>
      <c r="J16" s="382"/>
      <c r="K16" s="382"/>
      <c r="L16" s="382"/>
      <c r="M16" s="382"/>
      <c r="N16" s="382"/>
      <c r="O16" s="382"/>
      <c r="P16" s="382"/>
      <c r="Q16" s="382"/>
      <c r="R16" s="383"/>
    </row>
    <row r="17" spans="2:18" ht="14" x14ac:dyDescent="0.15">
      <c r="B17" s="247"/>
      <c r="C17" s="159" t="s">
        <v>694</v>
      </c>
      <c r="D17" s="384"/>
      <c r="E17" s="385"/>
      <c r="F17" s="385"/>
      <c r="G17" s="385"/>
      <c r="H17" s="385"/>
      <c r="I17" s="385"/>
      <c r="J17" s="385"/>
      <c r="K17" s="385"/>
      <c r="L17" s="385"/>
      <c r="M17" s="385"/>
      <c r="N17" s="385"/>
      <c r="O17" s="385"/>
      <c r="P17" s="385"/>
      <c r="Q17" s="385"/>
      <c r="R17" s="386"/>
    </row>
    <row r="18" spans="2:18" x14ac:dyDescent="0.15">
      <c r="B18" s="247"/>
      <c r="C18" s="159">
        <v>2020</v>
      </c>
      <c r="D18" s="384"/>
      <c r="E18" s="385"/>
      <c r="F18" s="385"/>
      <c r="G18" s="385"/>
      <c r="H18" s="385"/>
      <c r="I18" s="385"/>
      <c r="J18" s="385"/>
      <c r="K18" s="385"/>
      <c r="L18" s="385"/>
      <c r="M18" s="385"/>
      <c r="N18" s="385"/>
      <c r="O18" s="385"/>
      <c r="P18" s="385"/>
      <c r="Q18" s="385"/>
      <c r="R18" s="386"/>
    </row>
    <row r="19" spans="2:18" x14ac:dyDescent="0.15">
      <c r="B19" s="247"/>
      <c r="C19" s="159">
        <v>2021</v>
      </c>
      <c r="D19" s="384"/>
      <c r="E19" s="385"/>
      <c r="F19" s="385"/>
      <c r="G19" s="385"/>
      <c r="H19" s="385"/>
      <c r="I19" s="385"/>
      <c r="J19" s="385"/>
      <c r="K19" s="385"/>
      <c r="L19" s="385"/>
      <c r="M19" s="385"/>
      <c r="N19" s="385"/>
      <c r="O19" s="385"/>
      <c r="P19" s="385"/>
      <c r="Q19" s="385"/>
      <c r="R19" s="386"/>
    </row>
    <row r="20" spans="2:18" x14ac:dyDescent="0.15">
      <c r="B20" s="247"/>
      <c r="C20" s="159">
        <v>2022</v>
      </c>
      <c r="D20" s="384"/>
      <c r="E20" s="385"/>
      <c r="F20" s="385"/>
      <c r="G20" s="385"/>
      <c r="H20" s="385"/>
      <c r="I20" s="385"/>
      <c r="J20" s="385"/>
      <c r="K20" s="385"/>
      <c r="L20" s="385"/>
      <c r="M20" s="385"/>
      <c r="N20" s="385"/>
      <c r="O20" s="385"/>
      <c r="P20" s="385"/>
      <c r="Q20" s="385"/>
      <c r="R20" s="386"/>
    </row>
    <row r="21" spans="2:18" ht="28" x14ac:dyDescent="0.15">
      <c r="B21" s="247"/>
      <c r="C21" s="159" t="s">
        <v>695</v>
      </c>
      <c r="D21" s="387"/>
      <c r="E21" s="388"/>
      <c r="F21" s="388"/>
      <c r="G21" s="388"/>
      <c r="H21" s="388"/>
      <c r="I21" s="388"/>
      <c r="J21" s="388"/>
      <c r="K21" s="388"/>
      <c r="L21" s="388"/>
      <c r="M21" s="388"/>
      <c r="N21" s="388"/>
      <c r="O21" s="388"/>
      <c r="P21" s="388"/>
      <c r="Q21" s="388"/>
      <c r="R21" s="389"/>
    </row>
    <row r="22" spans="2:18" ht="12.75" customHeight="1" x14ac:dyDescent="0.15">
      <c r="B22" s="247" t="s">
        <v>888</v>
      </c>
      <c r="C22" s="159" t="s">
        <v>692</v>
      </c>
      <c r="D22" s="355" t="s">
        <v>889</v>
      </c>
      <c r="E22" s="356"/>
      <c r="F22" s="356"/>
      <c r="G22" s="356"/>
      <c r="H22" s="356"/>
      <c r="I22" s="356"/>
      <c r="J22" s="356"/>
      <c r="K22" s="356"/>
      <c r="L22" s="356"/>
      <c r="M22" s="356"/>
      <c r="N22" s="356"/>
      <c r="O22" s="356"/>
      <c r="P22" s="364"/>
      <c r="Q22" s="364"/>
      <c r="R22" s="365"/>
    </row>
    <row r="23" spans="2:18" ht="14" x14ac:dyDescent="0.15">
      <c r="B23" s="247"/>
      <c r="C23" s="159" t="s">
        <v>694</v>
      </c>
      <c r="D23" s="358"/>
      <c r="E23" s="359"/>
      <c r="F23" s="359"/>
      <c r="G23" s="359"/>
      <c r="H23" s="359"/>
      <c r="I23" s="359"/>
      <c r="J23" s="359"/>
      <c r="K23" s="359"/>
      <c r="L23" s="359"/>
      <c r="M23" s="359"/>
      <c r="N23" s="359"/>
      <c r="O23" s="359"/>
      <c r="P23" s="366"/>
      <c r="Q23" s="366"/>
      <c r="R23" s="367"/>
    </row>
    <row r="24" spans="2:18" x14ac:dyDescent="0.15">
      <c r="B24" s="247"/>
      <c r="C24" s="159">
        <v>2020</v>
      </c>
      <c r="D24" s="358"/>
      <c r="E24" s="359"/>
      <c r="F24" s="359"/>
      <c r="G24" s="359"/>
      <c r="H24" s="359"/>
      <c r="I24" s="359"/>
      <c r="J24" s="359"/>
      <c r="K24" s="359"/>
      <c r="L24" s="359"/>
      <c r="M24" s="359"/>
      <c r="N24" s="359"/>
      <c r="O24" s="359"/>
      <c r="P24" s="366"/>
      <c r="Q24" s="366"/>
      <c r="R24" s="367"/>
    </row>
    <row r="25" spans="2:18" x14ac:dyDescent="0.15">
      <c r="B25" s="247"/>
      <c r="C25" s="159">
        <v>2021</v>
      </c>
      <c r="D25" s="358"/>
      <c r="E25" s="359"/>
      <c r="F25" s="359"/>
      <c r="G25" s="359"/>
      <c r="H25" s="359"/>
      <c r="I25" s="359"/>
      <c r="J25" s="359"/>
      <c r="K25" s="359"/>
      <c r="L25" s="359"/>
      <c r="M25" s="359"/>
      <c r="N25" s="359"/>
      <c r="O25" s="359"/>
      <c r="P25" s="366"/>
      <c r="Q25" s="366"/>
      <c r="R25" s="367"/>
    </row>
    <row r="26" spans="2:18" x14ac:dyDescent="0.15">
      <c r="B26" s="247"/>
      <c r="C26" s="159">
        <v>2022</v>
      </c>
      <c r="D26" s="358"/>
      <c r="E26" s="359"/>
      <c r="F26" s="359"/>
      <c r="G26" s="359"/>
      <c r="H26" s="359"/>
      <c r="I26" s="359"/>
      <c r="J26" s="359"/>
      <c r="K26" s="359"/>
      <c r="L26" s="359"/>
      <c r="M26" s="359"/>
      <c r="N26" s="359"/>
      <c r="O26" s="359"/>
      <c r="P26" s="366"/>
      <c r="Q26" s="366"/>
      <c r="R26" s="367"/>
    </row>
    <row r="27" spans="2:18" ht="28" x14ac:dyDescent="0.15">
      <c r="B27" s="247"/>
      <c r="C27" s="159" t="s">
        <v>695</v>
      </c>
      <c r="D27" s="361"/>
      <c r="E27" s="362"/>
      <c r="F27" s="362"/>
      <c r="G27" s="362"/>
      <c r="H27" s="362"/>
      <c r="I27" s="362"/>
      <c r="J27" s="362"/>
      <c r="K27" s="362"/>
      <c r="L27" s="362"/>
      <c r="M27" s="362"/>
      <c r="N27" s="362"/>
      <c r="O27" s="362"/>
      <c r="P27" s="368"/>
      <c r="Q27" s="368"/>
      <c r="R27" s="369"/>
    </row>
    <row r="28" spans="2:18" ht="12.75" customHeight="1" x14ac:dyDescent="0.15">
      <c r="B28" s="247" t="s">
        <v>890</v>
      </c>
      <c r="C28" s="159" t="s">
        <v>692</v>
      </c>
      <c r="D28" s="355" t="s">
        <v>891</v>
      </c>
      <c r="E28" s="356"/>
      <c r="F28" s="356"/>
      <c r="G28" s="356"/>
      <c r="H28" s="356"/>
      <c r="I28" s="356"/>
      <c r="J28" s="356"/>
      <c r="K28" s="356"/>
      <c r="L28" s="356"/>
      <c r="M28" s="356"/>
      <c r="N28" s="356"/>
      <c r="O28" s="356"/>
      <c r="P28" s="364"/>
      <c r="Q28" s="364"/>
      <c r="R28" s="365"/>
    </row>
    <row r="29" spans="2:18" ht="14" x14ac:dyDescent="0.15">
      <c r="B29" s="247"/>
      <c r="C29" s="159" t="s">
        <v>694</v>
      </c>
      <c r="D29" s="358"/>
      <c r="E29" s="359"/>
      <c r="F29" s="359"/>
      <c r="G29" s="359"/>
      <c r="H29" s="359"/>
      <c r="I29" s="359"/>
      <c r="J29" s="359"/>
      <c r="K29" s="359"/>
      <c r="L29" s="359"/>
      <c r="M29" s="359"/>
      <c r="N29" s="359"/>
      <c r="O29" s="359"/>
      <c r="P29" s="366"/>
      <c r="Q29" s="366"/>
      <c r="R29" s="367"/>
    </row>
    <row r="30" spans="2:18" x14ac:dyDescent="0.15">
      <c r="B30" s="247"/>
      <c r="C30" s="159">
        <v>2020</v>
      </c>
      <c r="D30" s="358"/>
      <c r="E30" s="359"/>
      <c r="F30" s="359"/>
      <c r="G30" s="359"/>
      <c r="H30" s="359"/>
      <c r="I30" s="359"/>
      <c r="J30" s="359"/>
      <c r="K30" s="359"/>
      <c r="L30" s="359"/>
      <c r="M30" s="359"/>
      <c r="N30" s="359"/>
      <c r="O30" s="359"/>
      <c r="P30" s="366"/>
      <c r="Q30" s="366"/>
      <c r="R30" s="367"/>
    </row>
    <row r="31" spans="2:18" x14ac:dyDescent="0.15">
      <c r="B31" s="247"/>
      <c r="C31" s="159">
        <v>2021</v>
      </c>
      <c r="D31" s="358"/>
      <c r="E31" s="359"/>
      <c r="F31" s="359"/>
      <c r="G31" s="359"/>
      <c r="H31" s="359"/>
      <c r="I31" s="359"/>
      <c r="J31" s="359"/>
      <c r="K31" s="359"/>
      <c r="L31" s="359"/>
      <c r="M31" s="359"/>
      <c r="N31" s="359"/>
      <c r="O31" s="359"/>
      <c r="P31" s="366"/>
      <c r="Q31" s="366"/>
      <c r="R31" s="367"/>
    </row>
    <row r="32" spans="2:18" x14ac:dyDescent="0.15">
      <c r="B32" s="247"/>
      <c r="C32" s="159">
        <v>2022</v>
      </c>
      <c r="D32" s="358"/>
      <c r="E32" s="359"/>
      <c r="F32" s="359"/>
      <c r="G32" s="359"/>
      <c r="H32" s="359"/>
      <c r="I32" s="359"/>
      <c r="J32" s="359"/>
      <c r="K32" s="359"/>
      <c r="L32" s="359"/>
      <c r="M32" s="359"/>
      <c r="N32" s="359"/>
      <c r="O32" s="359"/>
      <c r="P32" s="366"/>
      <c r="Q32" s="366"/>
      <c r="R32" s="367"/>
    </row>
    <row r="33" spans="2:18" ht="28" x14ac:dyDescent="0.15">
      <c r="B33" s="247"/>
      <c r="C33" s="159" t="s">
        <v>695</v>
      </c>
      <c r="D33" s="361"/>
      <c r="E33" s="362"/>
      <c r="F33" s="362"/>
      <c r="G33" s="362"/>
      <c r="H33" s="362"/>
      <c r="I33" s="362"/>
      <c r="J33" s="362"/>
      <c r="K33" s="362"/>
      <c r="L33" s="362"/>
      <c r="M33" s="362"/>
      <c r="N33" s="362"/>
      <c r="O33" s="362"/>
      <c r="P33" s="368"/>
      <c r="Q33" s="368"/>
      <c r="R33" s="369"/>
    </row>
    <row r="34" spans="2:18" ht="12.75" customHeight="1" x14ac:dyDescent="0.15">
      <c r="B34" s="247" t="s">
        <v>892</v>
      </c>
      <c r="C34" s="159" t="s">
        <v>692</v>
      </c>
      <c r="D34" s="222" t="s">
        <v>859</v>
      </c>
      <c r="E34" s="222" t="s">
        <v>859</v>
      </c>
      <c r="F34" s="222" t="s">
        <v>859</v>
      </c>
      <c r="G34" s="222" t="s">
        <v>859</v>
      </c>
      <c r="H34" s="222" t="s">
        <v>859</v>
      </c>
      <c r="I34" s="222" t="s">
        <v>522</v>
      </c>
      <c r="J34" s="222" t="s">
        <v>859</v>
      </c>
      <c r="K34" s="222" t="s">
        <v>859</v>
      </c>
      <c r="L34" s="222" t="s">
        <v>893</v>
      </c>
      <c r="M34" s="222" t="s">
        <v>713</v>
      </c>
      <c r="N34" s="222" t="s">
        <v>894</v>
      </c>
      <c r="O34" s="222" t="s">
        <v>859</v>
      </c>
      <c r="P34" s="222" t="s">
        <v>771</v>
      </c>
      <c r="Q34" s="222" t="s">
        <v>725</v>
      </c>
      <c r="R34" s="222" t="s">
        <v>895</v>
      </c>
    </row>
    <row r="35" spans="2:18" ht="12.75" customHeight="1" x14ac:dyDescent="0.15">
      <c r="B35" s="247"/>
      <c r="C35" s="159" t="s">
        <v>694</v>
      </c>
      <c r="D35" s="223"/>
      <c r="E35" s="223"/>
      <c r="F35" s="223"/>
      <c r="G35" s="223"/>
      <c r="H35" s="223"/>
      <c r="I35" s="223"/>
      <c r="J35" s="223"/>
      <c r="K35" s="223"/>
      <c r="L35" s="223"/>
      <c r="M35" s="223"/>
      <c r="N35" s="223"/>
      <c r="O35" s="223"/>
      <c r="P35" s="223"/>
      <c r="Q35" s="223"/>
      <c r="R35" s="223"/>
    </row>
    <row r="36" spans="2:18" ht="12.75" customHeight="1" x14ac:dyDescent="0.15">
      <c r="B36" s="247"/>
      <c r="C36" s="159">
        <v>2020</v>
      </c>
      <c r="D36" s="223"/>
      <c r="E36" s="223"/>
      <c r="F36" s="223"/>
      <c r="G36" s="223"/>
      <c r="H36" s="223"/>
      <c r="I36" s="223"/>
      <c r="J36" s="223"/>
      <c r="K36" s="223"/>
      <c r="L36" s="223"/>
      <c r="M36" s="223"/>
      <c r="N36" s="223"/>
      <c r="O36" s="223"/>
      <c r="P36" s="223"/>
      <c r="Q36" s="223"/>
      <c r="R36" s="223"/>
    </row>
    <row r="37" spans="2:18" ht="12.75" customHeight="1" x14ac:dyDescent="0.15">
      <c r="B37" s="247"/>
      <c r="C37" s="159">
        <v>2021</v>
      </c>
      <c r="D37" s="223"/>
      <c r="E37" s="223"/>
      <c r="F37" s="223"/>
      <c r="G37" s="223"/>
      <c r="H37" s="223"/>
      <c r="I37" s="223"/>
      <c r="J37" s="223"/>
      <c r="K37" s="223"/>
      <c r="L37" s="223"/>
      <c r="M37" s="223"/>
      <c r="N37" s="223"/>
      <c r="O37" s="223"/>
      <c r="P37" s="223"/>
      <c r="Q37" s="223"/>
      <c r="R37" s="223"/>
    </row>
    <row r="38" spans="2:18" ht="12.75" customHeight="1" x14ac:dyDescent="0.15">
      <c r="B38" s="247"/>
      <c r="C38" s="159">
        <v>2022</v>
      </c>
      <c r="D38" s="223"/>
      <c r="E38" s="223"/>
      <c r="F38" s="223"/>
      <c r="G38" s="223"/>
      <c r="H38" s="223"/>
      <c r="I38" s="223"/>
      <c r="J38" s="223"/>
      <c r="K38" s="223"/>
      <c r="L38" s="223"/>
      <c r="M38" s="223"/>
      <c r="N38" s="223"/>
      <c r="O38" s="223"/>
      <c r="P38" s="223"/>
      <c r="Q38" s="223"/>
      <c r="R38" s="223"/>
    </row>
    <row r="39" spans="2:18" ht="12.75" customHeight="1" x14ac:dyDescent="0.15">
      <c r="B39" s="247"/>
      <c r="C39" s="159" t="s">
        <v>695</v>
      </c>
      <c r="D39" s="224"/>
      <c r="E39" s="224"/>
      <c r="F39" s="224"/>
      <c r="G39" s="224"/>
      <c r="H39" s="224"/>
      <c r="I39" s="224"/>
      <c r="J39" s="224"/>
      <c r="K39" s="224"/>
      <c r="L39" s="224"/>
      <c r="M39" s="224"/>
      <c r="N39" s="224"/>
      <c r="O39" s="224"/>
      <c r="P39" s="224"/>
      <c r="Q39" s="224"/>
      <c r="R39" s="224"/>
    </row>
    <row r="40" spans="2:18" ht="12.75" customHeight="1" x14ac:dyDescent="0.15">
      <c r="B40" s="247" t="s">
        <v>896</v>
      </c>
      <c r="C40" s="159" t="s">
        <v>692</v>
      </c>
      <c r="D40" s="355" t="s">
        <v>897</v>
      </c>
      <c r="E40" s="356"/>
      <c r="F40" s="356"/>
      <c r="G40" s="356"/>
      <c r="H40" s="356"/>
      <c r="I40" s="356"/>
      <c r="J40" s="356"/>
      <c r="K40" s="356"/>
      <c r="L40" s="356"/>
      <c r="M40" s="356"/>
      <c r="N40" s="356"/>
      <c r="O40" s="356"/>
      <c r="P40" s="356"/>
      <c r="Q40" s="356"/>
      <c r="R40" s="357"/>
    </row>
    <row r="41" spans="2:18" ht="14" x14ac:dyDescent="0.15">
      <c r="B41" s="247"/>
      <c r="C41" s="159" t="s">
        <v>694</v>
      </c>
      <c r="D41" s="358"/>
      <c r="E41" s="359"/>
      <c r="F41" s="359"/>
      <c r="G41" s="359"/>
      <c r="H41" s="359"/>
      <c r="I41" s="359"/>
      <c r="J41" s="359"/>
      <c r="K41" s="359"/>
      <c r="L41" s="359"/>
      <c r="M41" s="359"/>
      <c r="N41" s="359"/>
      <c r="O41" s="359"/>
      <c r="P41" s="359"/>
      <c r="Q41" s="359"/>
      <c r="R41" s="360"/>
    </row>
    <row r="42" spans="2:18" x14ac:dyDescent="0.15">
      <c r="B42" s="247"/>
      <c r="C42" s="159">
        <v>2020</v>
      </c>
      <c r="D42" s="358"/>
      <c r="E42" s="359"/>
      <c r="F42" s="359"/>
      <c r="G42" s="359"/>
      <c r="H42" s="359"/>
      <c r="I42" s="359"/>
      <c r="J42" s="359"/>
      <c r="K42" s="359"/>
      <c r="L42" s="359"/>
      <c r="M42" s="359"/>
      <c r="N42" s="359"/>
      <c r="O42" s="359"/>
      <c r="P42" s="359"/>
      <c r="Q42" s="359"/>
      <c r="R42" s="360"/>
    </row>
    <row r="43" spans="2:18" x14ac:dyDescent="0.15">
      <c r="B43" s="247"/>
      <c r="C43" s="159">
        <v>2021</v>
      </c>
      <c r="D43" s="358"/>
      <c r="E43" s="359"/>
      <c r="F43" s="359"/>
      <c r="G43" s="359"/>
      <c r="H43" s="359"/>
      <c r="I43" s="359"/>
      <c r="J43" s="359"/>
      <c r="K43" s="359"/>
      <c r="L43" s="359"/>
      <c r="M43" s="359"/>
      <c r="N43" s="359"/>
      <c r="O43" s="359"/>
      <c r="P43" s="359"/>
      <c r="Q43" s="359"/>
      <c r="R43" s="360"/>
    </row>
    <row r="44" spans="2:18" x14ac:dyDescent="0.15">
      <c r="B44" s="247"/>
      <c r="C44" s="159">
        <v>2022</v>
      </c>
      <c r="D44" s="358"/>
      <c r="E44" s="359"/>
      <c r="F44" s="359"/>
      <c r="G44" s="359"/>
      <c r="H44" s="359"/>
      <c r="I44" s="359"/>
      <c r="J44" s="359"/>
      <c r="K44" s="359"/>
      <c r="L44" s="359"/>
      <c r="M44" s="359"/>
      <c r="N44" s="359"/>
      <c r="O44" s="359"/>
      <c r="P44" s="359"/>
      <c r="Q44" s="359"/>
      <c r="R44" s="360"/>
    </row>
    <row r="45" spans="2:18" ht="28" x14ac:dyDescent="0.15">
      <c r="B45" s="247"/>
      <c r="C45" s="159" t="s">
        <v>695</v>
      </c>
      <c r="D45" s="361"/>
      <c r="E45" s="362"/>
      <c r="F45" s="362"/>
      <c r="G45" s="362"/>
      <c r="H45" s="362"/>
      <c r="I45" s="362"/>
      <c r="J45" s="362"/>
      <c r="K45" s="362"/>
      <c r="L45" s="362"/>
      <c r="M45" s="362"/>
      <c r="N45" s="362"/>
      <c r="O45" s="362"/>
      <c r="P45" s="362"/>
      <c r="Q45" s="362"/>
      <c r="R45" s="363"/>
    </row>
    <row r="46" spans="2:18" ht="14" x14ac:dyDescent="0.15">
      <c r="B46" s="247" t="s">
        <v>898</v>
      </c>
      <c r="C46" s="159" t="s">
        <v>692</v>
      </c>
      <c r="D46" s="381" t="s">
        <v>1171</v>
      </c>
      <c r="E46" s="382"/>
      <c r="F46" s="382"/>
      <c r="G46" s="382"/>
      <c r="H46" s="382"/>
      <c r="I46" s="382"/>
      <c r="J46" s="382"/>
      <c r="K46" s="382"/>
      <c r="L46" s="382"/>
      <c r="M46" s="382"/>
      <c r="N46" s="382"/>
      <c r="O46" s="382"/>
      <c r="P46" s="382"/>
      <c r="Q46" s="382"/>
      <c r="R46" s="383"/>
    </row>
    <row r="47" spans="2:18" ht="14" x14ac:dyDescent="0.15">
      <c r="B47" s="247"/>
      <c r="C47" s="159" t="s">
        <v>694</v>
      </c>
      <c r="D47" s="384"/>
      <c r="E47" s="385"/>
      <c r="F47" s="385"/>
      <c r="G47" s="385"/>
      <c r="H47" s="385"/>
      <c r="I47" s="385"/>
      <c r="J47" s="385"/>
      <c r="K47" s="385"/>
      <c r="L47" s="385"/>
      <c r="M47" s="385"/>
      <c r="N47" s="385"/>
      <c r="O47" s="385"/>
      <c r="P47" s="385"/>
      <c r="Q47" s="385"/>
      <c r="R47" s="386"/>
    </row>
    <row r="48" spans="2:18" x14ac:dyDescent="0.15">
      <c r="B48" s="247"/>
      <c r="C48" s="159">
        <v>2020</v>
      </c>
      <c r="D48" s="384"/>
      <c r="E48" s="385"/>
      <c r="F48" s="385"/>
      <c r="G48" s="385"/>
      <c r="H48" s="385"/>
      <c r="I48" s="385"/>
      <c r="J48" s="385"/>
      <c r="K48" s="385"/>
      <c r="L48" s="385"/>
      <c r="M48" s="385"/>
      <c r="N48" s="385"/>
      <c r="O48" s="385"/>
      <c r="P48" s="385"/>
      <c r="Q48" s="385"/>
      <c r="R48" s="386"/>
    </row>
    <row r="49" spans="2:18" x14ac:dyDescent="0.15">
      <c r="B49" s="247"/>
      <c r="C49" s="159">
        <v>2021</v>
      </c>
      <c r="D49" s="384"/>
      <c r="E49" s="385"/>
      <c r="F49" s="385"/>
      <c r="G49" s="385"/>
      <c r="H49" s="385"/>
      <c r="I49" s="385"/>
      <c r="J49" s="385"/>
      <c r="K49" s="385"/>
      <c r="L49" s="385"/>
      <c r="M49" s="385"/>
      <c r="N49" s="385"/>
      <c r="O49" s="385"/>
      <c r="P49" s="385"/>
      <c r="Q49" s="385"/>
      <c r="R49" s="386"/>
    </row>
    <row r="50" spans="2:18" x14ac:dyDescent="0.15">
      <c r="B50" s="247"/>
      <c r="C50" s="159">
        <v>2022</v>
      </c>
      <c r="D50" s="384"/>
      <c r="E50" s="385"/>
      <c r="F50" s="385"/>
      <c r="G50" s="385"/>
      <c r="H50" s="385"/>
      <c r="I50" s="385"/>
      <c r="J50" s="385"/>
      <c r="K50" s="385"/>
      <c r="L50" s="385"/>
      <c r="M50" s="385"/>
      <c r="N50" s="385"/>
      <c r="O50" s="385"/>
      <c r="P50" s="385"/>
      <c r="Q50" s="385"/>
      <c r="R50" s="386"/>
    </row>
    <row r="51" spans="2:18" ht="28" x14ac:dyDescent="0.15">
      <c r="B51" s="247"/>
      <c r="C51" s="159" t="s">
        <v>695</v>
      </c>
      <c r="D51" s="387"/>
      <c r="E51" s="388"/>
      <c r="F51" s="388"/>
      <c r="G51" s="388"/>
      <c r="H51" s="388"/>
      <c r="I51" s="388"/>
      <c r="J51" s="388"/>
      <c r="K51" s="388"/>
      <c r="L51" s="388"/>
      <c r="M51" s="388"/>
      <c r="N51" s="388"/>
      <c r="O51" s="388"/>
      <c r="P51" s="388"/>
      <c r="Q51" s="388"/>
      <c r="R51" s="389"/>
    </row>
    <row r="52" spans="2:18" ht="12.75" customHeight="1" x14ac:dyDescent="0.15">
      <c r="B52" s="247" t="s">
        <v>899</v>
      </c>
      <c r="C52" s="159" t="s">
        <v>692</v>
      </c>
      <c r="D52" s="390" t="s">
        <v>900</v>
      </c>
      <c r="E52" s="391"/>
      <c r="F52" s="391"/>
      <c r="G52" s="391"/>
      <c r="H52" s="391"/>
      <c r="I52" s="391"/>
      <c r="J52" s="391"/>
      <c r="K52" s="391"/>
      <c r="L52" s="391"/>
      <c r="M52" s="391"/>
      <c r="N52" s="391"/>
      <c r="O52" s="391"/>
      <c r="P52" s="391"/>
      <c r="Q52" s="391"/>
      <c r="R52" s="392"/>
    </row>
    <row r="53" spans="2:18" ht="14" x14ac:dyDescent="0.15">
      <c r="B53" s="247"/>
      <c r="C53" s="159" t="s">
        <v>694</v>
      </c>
      <c r="D53" s="393"/>
      <c r="E53" s="394"/>
      <c r="F53" s="394"/>
      <c r="G53" s="394"/>
      <c r="H53" s="394"/>
      <c r="I53" s="394"/>
      <c r="J53" s="394"/>
      <c r="K53" s="394"/>
      <c r="L53" s="394"/>
      <c r="M53" s="394"/>
      <c r="N53" s="394"/>
      <c r="O53" s="394"/>
      <c r="P53" s="394"/>
      <c r="Q53" s="394"/>
      <c r="R53" s="395"/>
    </row>
    <row r="54" spans="2:18" x14ac:dyDescent="0.15">
      <c r="B54" s="247"/>
      <c r="C54" s="159">
        <v>2020</v>
      </c>
      <c r="D54" s="393"/>
      <c r="E54" s="394"/>
      <c r="F54" s="394"/>
      <c r="G54" s="394"/>
      <c r="H54" s="394"/>
      <c r="I54" s="394"/>
      <c r="J54" s="394"/>
      <c r="K54" s="394"/>
      <c r="L54" s="394"/>
      <c r="M54" s="394"/>
      <c r="N54" s="394"/>
      <c r="O54" s="394"/>
      <c r="P54" s="394"/>
      <c r="Q54" s="394"/>
      <c r="R54" s="395"/>
    </row>
    <row r="55" spans="2:18" x14ac:dyDescent="0.15">
      <c r="B55" s="247"/>
      <c r="C55" s="159">
        <v>2021</v>
      </c>
      <c r="D55" s="393"/>
      <c r="E55" s="394"/>
      <c r="F55" s="394"/>
      <c r="G55" s="394"/>
      <c r="H55" s="394"/>
      <c r="I55" s="394"/>
      <c r="J55" s="394"/>
      <c r="K55" s="394"/>
      <c r="L55" s="394"/>
      <c r="M55" s="394"/>
      <c r="N55" s="394"/>
      <c r="O55" s="394"/>
      <c r="P55" s="394"/>
      <c r="Q55" s="394"/>
      <c r="R55" s="395"/>
    </row>
    <row r="56" spans="2:18" x14ac:dyDescent="0.15">
      <c r="B56" s="247"/>
      <c r="C56" s="159">
        <v>2022</v>
      </c>
      <c r="D56" s="393"/>
      <c r="E56" s="394"/>
      <c r="F56" s="394"/>
      <c r="G56" s="394"/>
      <c r="H56" s="394"/>
      <c r="I56" s="394"/>
      <c r="J56" s="394"/>
      <c r="K56" s="394"/>
      <c r="L56" s="394"/>
      <c r="M56" s="394"/>
      <c r="N56" s="394"/>
      <c r="O56" s="394"/>
      <c r="P56" s="394"/>
      <c r="Q56" s="394"/>
      <c r="R56" s="395"/>
    </row>
    <row r="57" spans="2:18" ht="28" x14ac:dyDescent="0.15">
      <c r="B57" s="247"/>
      <c r="C57" s="159" t="s">
        <v>695</v>
      </c>
      <c r="D57" s="396"/>
      <c r="E57" s="397"/>
      <c r="F57" s="397"/>
      <c r="G57" s="397"/>
      <c r="H57" s="397"/>
      <c r="I57" s="397"/>
      <c r="J57" s="397"/>
      <c r="K57" s="397"/>
      <c r="L57" s="397"/>
      <c r="M57" s="397"/>
      <c r="N57" s="397"/>
      <c r="O57" s="397"/>
      <c r="P57" s="397"/>
      <c r="Q57" s="397"/>
      <c r="R57" s="398"/>
    </row>
    <row r="58" spans="2:18" ht="12.75" customHeight="1" x14ac:dyDescent="0.15">
      <c r="B58" s="247" t="s">
        <v>901</v>
      </c>
      <c r="C58" s="159" t="s">
        <v>692</v>
      </c>
      <c r="D58" s="381" t="s">
        <v>1171</v>
      </c>
      <c r="E58" s="382"/>
      <c r="F58" s="382"/>
      <c r="G58" s="382"/>
      <c r="H58" s="382"/>
      <c r="I58" s="382"/>
      <c r="J58" s="382"/>
      <c r="K58" s="382"/>
      <c r="L58" s="382"/>
      <c r="M58" s="382"/>
      <c r="N58" s="382"/>
      <c r="O58" s="382"/>
      <c r="P58" s="382"/>
      <c r="Q58" s="382"/>
      <c r="R58" s="383"/>
    </row>
    <row r="59" spans="2:18" ht="14" x14ac:dyDescent="0.15">
      <c r="B59" s="247"/>
      <c r="C59" s="159" t="s">
        <v>694</v>
      </c>
      <c r="D59" s="384"/>
      <c r="E59" s="385"/>
      <c r="F59" s="385"/>
      <c r="G59" s="385"/>
      <c r="H59" s="385"/>
      <c r="I59" s="385"/>
      <c r="J59" s="385"/>
      <c r="K59" s="385"/>
      <c r="L59" s="385"/>
      <c r="M59" s="385"/>
      <c r="N59" s="385"/>
      <c r="O59" s="385"/>
      <c r="P59" s="385"/>
      <c r="Q59" s="385"/>
      <c r="R59" s="386"/>
    </row>
    <row r="60" spans="2:18" x14ac:dyDescent="0.15">
      <c r="B60" s="247"/>
      <c r="C60" s="159">
        <v>2020</v>
      </c>
      <c r="D60" s="384"/>
      <c r="E60" s="385"/>
      <c r="F60" s="385"/>
      <c r="G60" s="385"/>
      <c r="H60" s="385"/>
      <c r="I60" s="385"/>
      <c r="J60" s="385"/>
      <c r="K60" s="385"/>
      <c r="L60" s="385"/>
      <c r="M60" s="385"/>
      <c r="N60" s="385"/>
      <c r="O60" s="385"/>
      <c r="P60" s="385"/>
      <c r="Q60" s="385"/>
      <c r="R60" s="386"/>
    </row>
    <row r="61" spans="2:18" x14ac:dyDescent="0.15">
      <c r="B61" s="247"/>
      <c r="C61" s="159">
        <v>2021</v>
      </c>
      <c r="D61" s="384"/>
      <c r="E61" s="385"/>
      <c r="F61" s="385"/>
      <c r="G61" s="385"/>
      <c r="H61" s="385"/>
      <c r="I61" s="385"/>
      <c r="J61" s="385"/>
      <c r="K61" s="385"/>
      <c r="L61" s="385"/>
      <c r="M61" s="385"/>
      <c r="N61" s="385"/>
      <c r="O61" s="385"/>
      <c r="P61" s="385"/>
      <c r="Q61" s="385"/>
      <c r="R61" s="386"/>
    </row>
    <row r="62" spans="2:18" x14ac:dyDescent="0.15">
      <c r="B62" s="247"/>
      <c r="C62" s="159">
        <v>2022</v>
      </c>
      <c r="D62" s="384"/>
      <c r="E62" s="385"/>
      <c r="F62" s="385"/>
      <c r="G62" s="385"/>
      <c r="H62" s="385"/>
      <c r="I62" s="385"/>
      <c r="J62" s="385"/>
      <c r="K62" s="385"/>
      <c r="L62" s="385"/>
      <c r="M62" s="385"/>
      <c r="N62" s="385"/>
      <c r="O62" s="385"/>
      <c r="P62" s="385"/>
      <c r="Q62" s="385"/>
      <c r="R62" s="386"/>
    </row>
    <row r="63" spans="2:18" ht="28" x14ac:dyDescent="0.15">
      <c r="B63" s="247"/>
      <c r="C63" s="159" t="s">
        <v>695</v>
      </c>
      <c r="D63" s="387"/>
      <c r="E63" s="388"/>
      <c r="F63" s="388"/>
      <c r="G63" s="388"/>
      <c r="H63" s="388"/>
      <c r="I63" s="388"/>
      <c r="J63" s="388"/>
      <c r="K63" s="388"/>
      <c r="L63" s="388"/>
      <c r="M63" s="388"/>
      <c r="N63" s="388"/>
      <c r="O63" s="388"/>
      <c r="P63" s="388"/>
      <c r="Q63" s="388"/>
      <c r="R63" s="389"/>
    </row>
    <row r="64" spans="2:18" ht="12.75" customHeight="1" x14ac:dyDescent="0.15">
      <c r="B64" s="247" t="s">
        <v>902</v>
      </c>
      <c r="C64" s="159" t="s">
        <v>692</v>
      </c>
      <c r="D64" s="355" t="s">
        <v>903</v>
      </c>
      <c r="E64" s="356"/>
      <c r="F64" s="356"/>
      <c r="G64" s="356"/>
      <c r="H64" s="356"/>
      <c r="I64" s="356"/>
      <c r="J64" s="356"/>
      <c r="K64" s="356"/>
      <c r="L64" s="356"/>
      <c r="M64" s="356"/>
      <c r="N64" s="356"/>
      <c r="O64" s="356"/>
      <c r="P64" s="356"/>
      <c r="Q64" s="356"/>
      <c r="R64" s="357"/>
    </row>
    <row r="65" spans="2:18" ht="14" x14ac:dyDescent="0.15">
      <c r="B65" s="247"/>
      <c r="C65" s="159" t="s">
        <v>694</v>
      </c>
      <c r="D65" s="358"/>
      <c r="E65" s="359"/>
      <c r="F65" s="359"/>
      <c r="G65" s="359"/>
      <c r="H65" s="359"/>
      <c r="I65" s="359"/>
      <c r="J65" s="359"/>
      <c r="K65" s="359"/>
      <c r="L65" s="359"/>
      <c r="M65" s="359"/>
      <c r="N65" s="359"/>
      <c r="O65" s="359"/>
      <c r="P65" s="359"/>
      <c r="Q65" s="359"/>
      <c r="R65" s="360"/>
    </row>
    <row r="66" spans="2:18" x14ac:dyDescent="0.15">
      <c r="B66" s="247"/>
      <c r="C66" s="159">
        <v>2020</v>
      </c>
      <c r="D66" s="358"/>
      <c r="E66" s="359"/>
      <c r="F66" s="359"/>
      <c r="G66" s="359"/>
      <c r="H66" s="359"/>
      <c r="I66" s="359"/>
      <c r="J66" s="359"/>
      <c r="K66" s="359"/>
      <c r="L66" s="359"/>
      <c r="M66" s="359"/>
      <c r="N66" s="359"/>
      <c r="O66" s="359"/>
      <c r="P66" s="359"/>
      <c r="Q66" s="359"/>
      <c r="R66" s="360"/>
    </row>
    <row r="67" spans="2:18" x14ac:dyDescent="0.15">
      <c r="B67" s="247"/>
      <c r="C67" s="159">
        <v>2021</v>
      </c>
      <c r="D67" s="358"/>
      <c r="E67" s="359"/>
      <c r="F67" s="359"/>
      <c r="G67" s="359"/>
      <c r="H67" s="359"/>
      <c r="I67" s="359"/>
      <c r="J67" s="359"/>
      <c r="K67" s="359"/>
      <c r="L67" s="359"/>
      <c r="M67" s="359"/>
      <c r="N67" s="359"/>
      <c r="O67" s="359"/>
      <c r="P67" s="359"/>
      <c r="Q67" s="359"/>
      <c r="R67" s="360"/>
    </row>
    <row r="68" spans="2:18" x14ac:dyDescent="0.15">
      <c r="B68" s="247"/>
      <c r="C68" s="159">
        <v>2022</v>
      </c>
      <c r="D68" s="358"/>
      <c r="E68" s="359"/>
      <c r="F68" s="359"/>
      <c r="G68" s="359"/>
      <c r="H68" s="359"/>
      <c r="I68" s="359"/>
      <c r="J68" s="359"/>
      <c r="K68" s="359"/>
      <c r="L68" s="359"/>
      <c r="M68" s="359"/>
      <c r="N68" s="359"/>
      <c r="O68" s="359"/>
      <c r="P68" s="359"/>
      <c r="Q68" s="359"/>
      <c r="R68" s="360"/>
    </row>
    <row r="69" spans="2:18" ht="28" x14ac:dyDescent="0.15">
      <c r="B69" s="247"/>
      <c r="C69" s="159" t="s">
        <v>695</v>
      </c>
      <c r="D69" s="361"/>
      <c r="E69" s="362"/>
      <c r="F69" s="362"/>
      <c r="G69" s="362"/>
      <c r="H69" s="362"/>
      <c r="I69" s="362"/>
      <c r="J69" s="362"/>
      <c r="K69" s="362"/>
      <c r="L69" s="362"/>
      <c r="M69" s="362"/>
      <c r="N69" s="362"/>
      <c r="O69" s="362"/>
      <c r="P69" s="362"/>
      <c r="Q69" s="362"/>
      <c r="R69" s="363"/>
    </row>
    <row r="70" spans="2:18" ht="12.75" customHeight="1" x14ac:dyDescent="0.15">
      <c r="B70" s="247" t="s">
        <v>904</v>
      </c>
      <c r="C70" s="159" t="s">
        <v>692</v>
      </c>
      <c r="D70" s="381" t="s">
        <v>1171</v>
      </c>
      <c r="E70" s="382"/>
      <c r="F70" s="382"/>
      <c r="G70" s="382"/>
      <c r="H70" s="382"/>
      <c r="I70" s="382"/>
      <c r="J70" s="382"/>
      <c r="K70" s="382"/>
      <c r="L70" s="382"/>
      <c r="M70" s="382"/>
      <c r="N70" s="382"/>
      <c r="O70" s="382"/>
      <c r="P70" s="382"/>
      <c r="Q70" s="382"/>
      <c r="R70" s="383"/>
    </row>
    <row r="71" spans="2:18" ht="14" x14ac:dyDescent="0.15">
      <c r="B71" s="247"/>
      <c r="C71" s="159" t="s">
        <v>694</v>
      </c>
      <c r="D71" s="384"/>
      <c r="E71" s="385"/>
      <c r="F71" s="385"/>
      <c r="G71" s="385"/>
      <c r="H71" s="385"/>
      <c r="I71" s="385"/>
      <c r="J71" s="385"/>
      <c r="K71" s="385"/>
      <c r="L71" s="385"/>
      <c r="M71" s="385"/>
      <c r="N71" s="385"/>
      <c r="O71" s="385"/>
      <c r="P71" s="385"/>
      <c r="Q71" s="385"/>
      <c r="R71" s="386"/>
    </row>
    <row r="72" spans="2:18" x14ac:dyDescent="0.15">
      <c r="B72" s="247"/>
      <c r="C72" s="159">
        <v>2020</v>
      </c>
      <c r="D72" s="384"/>
      <c r="E72" s="385"/>
      <c r="F72" s="385"/>
      <c r="G72" s="385"/>
      <c r="H72" s="385"/>
      <c r="I72" s="385"/>
      <c r="J72" s="385"/>
      <c r="K72" s="385"/>
      <c r="L72" s="385"/>
      <c r="M72" s="385"/>
      <c r="N72" s="385"/>
      <c r="O72" s="385"/>
      <c r="P72" s="385"/>
      <c r="Q72" s="385"/>
      <c r="R72" s="386"/>
    </row>
    <row r="73" spans="2:18" x14ac:dyDescent="0.15">
      <c r="B73" s="247"/>
      <c r="C73" s="159">
        <v>2021</v>
      </c>
      <c r="D73" s="384"/>
      <c r="E73" s="385"/>
      <c r="F73" s="385"/>
      <c r="G73" s="385"/>
      <c r="H73" s="385"/>
      <c r="I73" s="385"/>
      <c r="J73" s="385"/>
      <c r="K73" s="385"/>
      <c r="L73" s="385"/>
      <c r="M73" s="385"/>
      <c r="N73" s="385"/>
      <c r="O73" s="385"/>
      <c r="P73" s="385"/>
      <c r="Q73" s="385"/>
      <c r="R73" s="386"/>
    </row>
    <row r="74" spans="2:18" x14ac:dyDescent="0.15">
      <c r="B74" s="247"/>
      <c r="C74" s="159">
        <v>2022</v>
      </c>
      <c r="D74" s="384"/>
      <c r="E74" s="385"/>
      <c r="F74" s="385"/>
      <c r="G74" s="385"/>
      <c r="H74" s="385"/>
      <c r="I74" s="385"/>
      <c r="J74" s="385"/>
      <c r="K74" s="385"/>
      <c r="L74" s="385"/>
      <c r="M74" s="385"/>
      <c r="N74" s="385"/>
      <c r="O74" s="385"/>
      <c r="P74" s="385"/>
      <c r="Q74" s="385"/>
      <c r="R74" s="386"/>
    </row>
    <row r="75" spans="2:18" ht="28" x14ac:dyDescent="0.15">
      <c r="B75" s="247"/>
      <c r="C75" s="159" t="s">
        <v>695</v>
      </c>
      <c r="D75" s="387"/>
      <c r="E75" s="388"/>
      <c r="F75" s="388"/>
      <c r="G75" s="388"/>
      <c r="H75" s="388"/>
      <c r="I75" s="388"/>
      <c r="J75" s="388"/>
      <c r="K75" s="388"/>
      <c r="L75" s="388"/>
      <c r="M75" s="388"/>
      <c r="N75" s="388"/>
      <c r="O75" s="388"/>
      <c r="P75" s="388"/>
      <c r="Q75" s="388"/>
      <c r="R75" s="389"/>
    </row>
    <row r="76" spans="2:18" ht="12.75" customHeight="1" x14ac:dyDescent="0.15">
      <c r="B76" s="247" t="s">
        <v>905</v>
      </c>
      <c r="C76" s="159" t="s">
        <v>692</v>
      </c>
      <c r="D76" s="222" t="s">
        <v>859</v>
      </c>
      <c r="E76" s="222" t="s">
        <v>859</v>
      </c>
      <c r="F76" s="222" t="s">
        <v>859</v>
      </c>
      <c r="G76" s="222" t="s">
        <v>859</v>
      </c>
      <c r="H76" s="222" t="s">
        <v>859</v>
      </c>
      <c r="I76" s="222" t="s">
        <v>860</v>
      </c>
      <c r="J76" s="222" t="s">
        <v>859</v>
      </c>
      <c r="K76" s="222" t="s">
        <v>859</v>
      </c>
      <c r="L76" s="222" t="s">
        <v>859</v>
      </c>
      <c r="M76" s="222" t="s">
        <v>713</v>
      </c>
      <c r="N76" s="222" t="s">
        <v>859</v>
      </c>
      <c r="O76" s="222" t="s">
        <v>859</v>
      </c>
      <c r="P76" s="222" t="s">
        <v>859</v>
      </c>
      <c r="Q76" s="222" t="s">
        <v>859</v>
      </c>
      <c r="R76" s="222" t="s">
        <v>861</v>
      </c>
    </row>
    <row r="77" spans="2:18" ht="14" x14ac:dyDescent="0.15">
      <c r="B77" s="247"/>
      <c r="C77" s="159" t="s">
        <v>694</v>
      </c>
      <c r="D77" s="223"/>
      <c r="E77" s="223"/>
      <c r="F77" s="223"/>
      <c r="G77" s="223"/>
      <c r="H77" s="223"/>
      <c r="I77" s="223"/>
      <c r="J77" s="223"/>
      <c r="K77" s="223"/>
      <c r="L77" s="223"/>
      <c r="M77" s="223"/>
      <c r="N77" s="223"/>
      <c r="O77" s="223"/>
      <c r="P77" s="223"/>
      <c r="Q77" s="223"/>
      <c r="R77" s="223"/>
    </row>
    <row r="78" spans="2:18" x14ac:dyDescent="0.15">
      <c r="B78" s="247"/>
      <c r="C78" s="159">
        <v>2020</v>
      </c>
      <c r="D78" s="223"/>
      <c r="E78" s="223"/>
      <c r="F78" s="223"/>
      <c r="G78" s="223"/>
      <c r="H78" s="223"/>
      <c r="I78" s="223"/>
      <c r="J78" s="223"/>
      <c r="K78" s="223"/>
      <c r="L78" s="223"/>
      <c r="M78" s="223"/>
      <c r="N78" s="223"/>
      <c r="O78" s="223"/>
      <c r="P78" s="223"/>
      <c r="Q78" s="223"/>
      <c r="R78" s="223"/>
    </row>
    <row r="79" spans="2:18" x14ac:dyDescent="0.15">
      <c r="B79" s="247"/>
      <c r="C79" s="159">
        <v>2021</v>
      </c>
      <c r="D79" s="223"/>
      <c r="E79" s="223"/>
      <c r="F79" s="223"/>
      <c r="G79" s="223"/>
      <c r="H79" s="223"/>
      <c r="I79" s="223"/>
      <c r="J79" s="223"/>
      <c r="K79" s="223"/>
      <c r="L79" s="223"/>
      <c r="M79" s="223"/>
      <c r="N79" s="223"/>
      <c r="O79" s="223"/>
      <c r="P79" s="223"/>
      <c r="Q79" s="223"/>
      <c r="R79" s="223"/>
    </row>
    <row r="80" spans="2:18" x14ac:dyDescent="0.15">
      <c r="B80" s="247"/>
      <c r="C80" s="159">
        <v>2022</v>
      </c>
      <c r="D80" s="223"/>
      <c r="E80" s="223"/>
      <c r="F80" s="223"/>
      <c r="G80" s="223"/>
      <c r="H80" s="223"/>
      <c r="I80" s="223"/>
      <c r="J80" s="223"/>
      <c r="K80" s="223"/>
      <c r="L80" s="223"/>
      <c r="M80" s="223"/>
      <c r="N80" s="223"/>
      <c r="O80" s="223"/>
      <c r="P80" s="223"/>
      <c r="Q80" s="223"/>
      <c r="R80" s="223"/>
    </row>
    <row r="81" spans="2:18" ht="28" x14ac:dyDescent="0.15">
      <c r="B81" s="247"/>
      <c r="C81" s="159" t="s">
        <v>695</v>
      </c>
      <c r="D81" s="224"/>
      <c r="E81" s="224"/>
      <c r="F81" s="224"/>
      <c r="G81" s="224"/>
      <c r="H81" s="224"/>
      <c r="I81" s="224"/>
      <c r="J81" s="224"/>
      <c r="K81" s="224"/>
      <c r="L81" s="224"/>
      <c r="M81" s="224"/>
      <c r="N81" s="224"/>
      <c r="O81" s="224"/>
      <c r="P81" s="224"/>
      <c r="Q81" s="224"/>
      <c r="R81" s="224"/>
    </row>
    <row r="82" spans="2:18" ht="36" customHeight="1" x14ac:dyDescent="0.15">
      <c r="B82" s="247" t="s">
        <v>906</v>
      </c>
      <c r="C82" s="159" t="s">
        <v>692</v>
      </c>
      <c r="D82" s="51">
        <v>0</v>
      </c>
      <c r="E82" s="52">
        <v>0</v>
      </c>
      <c r="F82" s="51">
        <v>0</v>
      </c>
      <c r="G82" s="238" t="s">
        <v>884</v>
      </c>
      <c r="H82" s="238" t="s">
        <v>884</v>
      </c>
      <c r="I82" s="238" t="s">
        <v>734</v>
      </c>
      <c r="J82" s="379">
        <v>151260.94</v>
      </c>
      <c r="K82" s="379">
        <v>0.67</v>
      </c>
      <c r="L82" s="238" t="s">
        <v>712</v>
      </c>
      <c r="M82" s="238" t="s">
        <v>721</v>
      </c>
      <c r="N82" s="238" t="s">
        <v>722</v>
      </c>
      <c r="O82" s="238" t="s">
        <v>723</v>
      </c>
      <c r="P82" s="238" t="s">
        <v>815</v>
      </c>
      <c r="Q82" s="238" t="s">
        <v>725</v>
      </c>
      <c r="R82" s="280" t="s">
        <v>907</v>
      </c>
    </row>
    <row r="83" spans="2:18" ht="36" customHeight="1" x14ac:dyDescent="0.15">
      <c r="B83" s="247"/>
      <c r="C83" s="159" t="s">
        <v>694</v>
      </c>
      <c r="D83" s="51">
        <v>0</v>
      </c>
      <c r="E83" s="52">
        <v>0</v>
      </c>
      <c r="F83" s="51">
        <v>0</v>
      </c>
      <c r="G83" s="239"/>
      <c r="H83" s="239"/>
      <c r="I83" s="239"/>
      <c r="J83" s="380"/>
      <c r="K83" s="380"/>
      <c r="L83" s="239"/>
      <c r="M83" s="239"/>
      <c r="N83" s="239"/>
      <c r="O83" s="239"/>
      <c r="P83" s="239"/>
      <c r="Q83" s="239"/>
      <c r="R83" s="281"/>
    </row>
    <row r="84" spans="2:18" ht="36" customHeight="1" x14ac:dyDescent="0.15">
      <c r="B84" s="247"/>
      <c r="C84" s="159">
        <v>2020</v>
      </c>
      <c r="D84" s="51">
        <v>145000</v>
      </c>
      <c r="E84" s="52">
        <v>0</v>
      </c>
      <c r="F84" s="51">
        <f>D84</f>
        <v>145000</v>
      </c>
      <c r="G84" s="239"/>
      <c r="H84" s="239"/>
      <c r="I84" s="239"/>
      <c r="J84" s="380"/>
      <c r="K84" s="380"/>
      <c r="L84" s="239"/>
      <c r="M84" s="239"/>
      <c r="N84" s="239"/>
      <c r="O84" s="239"/>
      <c r="P84" s="239"/>
      <c r="Q84" s="239"/>
      <c r="R84" s="281"/>
    </row>
    <row r="85" spans="2:18" ht="36" customHeight="1" x14ac:dyDescent="0.15">
      <c r="B85" s="247"/>
      <c r="C85" s="159">
        <v>2021</v>
      </c>
      <c r="D85" s="51">
        <v>147900</v>
      </c>
      <c r="E85" s="52">
        <v>0</v>
      </c>
      <c r="F85" s="51">
        <f t="shared" ref="F85:F86" si="0">D85</f>
        <v>147900</v>
      </c>
      <c r="G85" s="239"/>
      <c r="H85" s="239"/>
      <c r="I85" s="239"/>
      <c r="J85" s="242"/>
      <c r="K85" s="242"/>
      <c r="L85" s="239"/>
      <c r="M85" s="239"/>
      <c r="N85" s="239"/>
      <c r="O85" s="239"/>
      <c r="P85" s="239"/>
      <c r="Q85" s="239"/>
      <c r="R85" s="281"/>
    </row>
    <row r="86" spans="2:18" ht="36" customHeight="1" x14ac:dyDescent="0.15">
      <c r="B86" s="247"/>
      <c r="C86" s="159">
        <v>2022</v>
      </c>
      <c r="D86" s="51">
        <v>150858</v>
      </c>
      <c r="E86" s="52">
        <v>0</v>
      </c>
      <c r="F86" s="51">
        <f t="shared" si="0"/>
        <v>150858</v>
      </c>
      <c r="G86" s="239"/>
      <c r="H86" s="239"/>
      <c r="I86" s="239"/>
      <c r="J86" s="242"/>
      <c r="K86" s="242"/>
      <c r="L86" s="239"/>
      <c r="M86" s="239"/>
      <c r="N86" s="239"/>
      <c r="O86" s="239"/>
      <c r="P86" s="239"/>
      <c r="Q86" s="239"/>
      <c r="R86" s="281"/>
    </row>
    <row r="87" spans="2:18" ht="36" customHeight="1" x14ac:dyDescent="0.15">
      <c r="B87" s="247"/>
      <c r="C87" s="159" t="s">
        <v>695</v>
      </c>
      <c r="D87" s="55">
        <f>SUM(D84:D86)</f>
        <v>443758</v>
      </c>
      <c r="E87" s="55">
        <f t="shared" ref="E87:F87" si="1">SUM(E84:E86)</f>
        <v>0</v>
      </c>
      <c r="F87" s="55">
        <f t="shared" si="1"/>
        <v>443758</v>
      </c>
      <c r="G87" s="240"/>
      <c r="H87" s="240"/>
      <c r="I87" s="240"/>
      <c r="J87" s="243"/>
      <c r="K87" s="243"/>
      <c r="L87" s="240"/>
      <c r="M87" s="240"/>
      <c r="N87" s="240"/>
      <c r="O87" s="240"/>
      <c r="P87" s="240"/>
      <c r="Q87" s="240"/>
      <c r="R87" s="282"/>
    </row>
    <row r="88" spans="2:18" ht="12.75" customHeight="1" x14ac:dyDescent="0.15">
      <c r="B88" s="247" t="s">
        <v>908</v>
      </c>
      <c r="C88" s="159" t="s">
        <v>692</v>
      </c>
      <c r="D88" s="370" t="s">
        <v>909</v>
      </c>
      <c r="E88" s="371"/>
      <c r="F88" s="371"/>
      <c r="G88" s="371"/>
      <c r="H88" s="371"/>
      <c r="I88" s="371"/>
      <c r="J88" s="371"/>
      <c r="K88" s="371"/>
      <c r="L88" s="371"/>
      <c r="M88" s="371"/>
      <c r="N88" s="371"/>
      <c r="O88" s="371"/>
      <c r="P88" s="371"/>
      <c r="Q88" s="371"/>
      <c r="R88" s="372"/>
    </row>
    <row r="89" spans="2:18" ht="12.75" customHeight="1" x14ac:dyDescent="0.15">
      <c r="B89" s="247"/>
      <c r="C89" s="159" t="s">
        <v>694</v>
      </c>
      <c r="D89" s="373"/>
      <c r="E89" s="374"/>
      <c r="F89" s="374"/>
      <c r="G89" s="374"/>
      <c r="H89" s="374"/>
      <c r="I89" s="374"/>
      <c r="J89" s="374"/>
      <c r="K89" s="374"/>
      <c r="L89" s="374"/>
      <c r="M89" s="374"/>
      <c r="N89" s="374"/>
      <c r="O89" s="374"/>
      <c r="P89" s="374"/>
      <c r="Q89" s="374"/>
      <c r="R89" s="375"/>
    </row>
    <row r="90" spans="2:18" ht="12.75" customHeight="1" x14ac:dyDescent="0.15">
      <c r="B90" s="247"/>
      <c r="C90" s="159">
        <v>2020</v>
      </c>
      <c r="D90" s="373"/>
      <c r="E90" s="374"/>
      <c r="F90" s="374"/>
      <c r="G90" s="374"/>
      <c r="H90" s="374"/>
      <c r="I90" s="374"/>
      <c r="J90" s="374"/>
      <c r="K90" s="374"/>
      <c r="L90" s="374"/>
      <c r="M90" s="374"/>
      <c r="N90" s="374"/>
      <c r="O90" s="374"/>
      <c r="P90" s="374"/>
      <c r="Q90" s="374"/>
      <c r="R90" s="375"/>
    </row>
    <row r="91" spans="2:18" ht="12.75" customHeight="1" x14ac:dyDescent="0.15">
      <c r="B91" s="247"/>
      <c r="C91" s="159">
        <v>2021</v>
      </c>
      <c r="D91" s="373"/>
      <c r="E91" s="374"/>
      <c r="F91" s="374"/>
      <c r="G91" s="374"/>
      <c r="H91" s="374"/>
      <c r="I91" s="374"/>
      <c r="J91" s="374"/>
      <c r="K91" s="374"/>
      <c r="L91" s="374"/>
      <c r="M91" s="374"/>
      <c r="N91" s="374"/>
      <c r="O91" s="374"/>
      <c r="P91" s="374"/>
      <c r="Q91" s="374"/>
      <c r="R91" s="375"/>
    </row>
    <row r="92" spans="2:18" ht="12.75" customHeight="1" x14ac:dyDescent="0.15">
      <c r="B92" s="247"/>
      <c r="C92" s="159">
        <v>2022</v>
      </c>
      <c r="D92" s="373"/>
      <c r="E92" s="374"/>
      <c r="F92" s="374"/>
      <c r="G92" s="374"/>
      <c r="H92" s="374"/>
      <c r="I92" s="374"/>
      <c r="J92" s="374"/>
      <c r="K92" s="374"/>
      <c r="L92" s="374"/>
      <c r="M92" s="374"/>
      <c r="N92" s="374"/>
      <c r="O92" s="374"/>
      <c r="P92" s="374"/>
      <c r="Q92" s="374"/>
      <c r="R92" s="375"/>
    </row>
    <row r="93" spans="2:18" ht="12.75" customHeight="1" x14ac:dyDescent="0.15">
      <c r="B93" s="247"/>
      <c r="C93" s="159" t="s">
        <v>695</v>
      </c>
      <c r="D93" s="376"/>
      <c r="E93" s="377"/>
      <c r="F93" s="377"/>
      <c r="G93" s="377"/>
      <c r="H93" s="377"/>
      <c r="I93" s="377"/>
      <c r="J93" s="377"/>
      <c r="K93" s="377"/>
      <c r="L93" s="377"/>
      <c r="M93" s="377"/>
      <c r="N93" s="377"/>
      <c r="O93" s="377"/>
      <c r="P93" s="377"/>
      <c r="Q93" s="377"/>
      <c r="R93" s="378"/>
    </row>
    <row r="94" spans="2:18" ht="12.75" customHeight="1" x14ac:dyDescent="0.15">
      <c r="B94" s="247" t="s">
        <v>910</v>
      </c>
      <c r="C94" s="159" t="s">
        <v>692</v>
      </c>
      <c r="D94" s="355" t="s">
        <v>911</v>
      </c>
      <c r="E94" s="356"/>
      <c r="F94" s="356"/>
      <c r="G94" s="356"/>
      <c r="H94" s="356"/>
      <c r="I94" s="356"/>
      <c r="J94" s="356"/>
      <c r="K94" s="356"/>
      <c r="L94" s="356"/>
      <c r="M94" s="356"/>
      <c r="N94" s="356"/>
      <c r="O94" s="356"/>
      <c r="P94" s="356"/>
      <c r="Q94" s="356"/>
      <c r="R94" s="357"/>
    </row>
    <row r="95" spans="2:18" ht="14" x14ac:dyDescent="0.15">
      <c r="B95" s="247"/>
      <c r="C95" s="159" t="s">
        <v>694</v>
      </c>
      <c r="D95" s="358"/>
      <c r="E95" s="359"/>
      <c r="F95" s="359"/>
      <c r="G95" s="359"/>
      <c r="H95" s="359"/>
      <c r="I95" s="359"/>
      <c r="J95" s="359"/>
      <c r="K95" s="359"/>
      <c r="L95" s="359"/>
      <c r="M95" s="359"/>
      <c r="N95" s="359"/>
      <c r="O95" s="359"/>
      <c r="P95" s="359"/>
      <c r="Q95" s="359"/>
      <c r="R95" s="360"/>
    </row>
    <row r="96" spans="2:18" x14ac:dyDescent="0.15">
      <c r="B96" s="247"/>
      <c r="C96" s="159">
        <v>2020</v>
      </c>
      <c r="D96" s="358"/>
      <c r="E96" s="359"/>
      <c r="F96" s="359"/>
      <c r="G96" s="359"/>
      <c r="H96" s="359"/>
      <c r="I96" s="359"/>
      <c r="J96" s="359"/>
      <c r="K96" s="359"/>
      <c r="L96" s="359"/>
      <c r="M96" s="359"/>
      <c r="N96" s="359"/>
      <c r="O96" s="359"/>
      <c r="P96" s="359"/>
      <c r="Q96" s="359"/>
      <c r="R96" s="360"/>
    </row>
    <row r="97" spans="2:18" x14ac:dyDescent="0.15">
      <c r="B97" s="247"/>
      <c r="C97" s="159">
        <v>2021</v>
      </c>
      <c r="D97" s="358"/>
      <c r="E97" s="359"/>
      <c r="F97" s="359"/>
      <c r="G97" s="359"/>
      <c r="H97" s="359"/>
      <c r="I97" s="359"/>
      <c r="J97" s="359"/>
      <c r="K97" s="359"/>
      <c r="L97" s="359"/>
      <c r="M97" s="359"/>
      <c r="N97" s="359"/>
      <c r="O97" s="359"/>
      <c r="P97" s="359"/>
      <c r="Q97" s="359"/>
      <c r="R97" s="360"/>
    </row>
    <row r="98" spans="2:18" x14ac:dyDescent="0.15">
      <c r="B98" s="247"/>
      <c r="C98" s="159">
        <v>2022</v>
      </c>
      <c r="D98" s="358"/>
      <c r="E98" s="359"/>
      <c r="F98" s="359"/>
      <c r="G98" s="359"/>
      <c r="H98" s="359"/>
      <c r="I98" s="359"/>
      <c r="J98" s="359"/>
      <c r="K98" s="359"/>
      <c r="L98" s="359"/>
      <c r="M98" s="359"/>
      <c r="N98" s="359"/>
      <c r="O98" s="359"/>
      <c r="P98" s="359"/>
      <c r="Q98" s="359"/>
      <c r="R98" s="360"/>
    </row>
    <row r="99" spans="2:18" ht="28" x14ac:dyDescent="0.15">
      <c r="B99" s="247"/>
      <c r="C99" s="159" t="s">
        <v>695</v>
      </c>
      <c r="D99" s="361"/>
      <c r="E99" s="362"/>
      <c r="F99" s="362"/>
      <c r="G99" s="362"/>
      <c r="H99" s="362"/>
      <c r="I99" s="362"/>
      <c r="J99" s="362"/>
      <c r="K99" s="362"/>
      <c r="L99" s="362"/>
      <c r="M99" s="362"/>
      <c r="N99" s="362"/>
      <c r="O99" s="362"/>
      <c r="P99" s="362"/>
      <c r="Q99" s="362"/>
      <c r="R99" s="363"/>
    </row>
    <row r="100" spans="2:18" ht="12.75" customHeight="1" x14ac:dyDescent="0.15">
      <c r="B100" s="247" t="s">
        <v>912</v>
      </c>
      <c r="C100" s="159" t="s">
        <v>692</v>
      </c>
      <c r="D100" s="355" t="s">
        <v>913</v>
      </c>
      <c r="E100" s="356"/>
      <c r="F100" s="356"/>
      <c r="G100" s="356"/>
      <c r="H100" s="356"/>
      <c r="I100" s="356"/>
      <c r="J100" s="356"/>
      <c r="K100" s="356"/>
      <c r="L100" s="356"/>
      <c r="M100" s="356"/>
      <c r="N100" s="356"/>
      <c r="O100" s="356"/>
      <c r="P100" s="356"/>
      <c r="Q100" s="356"/>
      <c r="R100" s="357"/>
    </row>
    <row r="101" spans="2:18" ht="14" x14ac:dyDescent="0.15">
      <c r="B101" s="247"/>
      <c r="C101" s="159" t="s">
        <v>694</v>
      </c>
      <c r="D101" s="358"/>
      <c r="E101" s="359"/>
      <c r="F101" s="359"/>
      <c r="G101" s="359"/>
      <c r="H101" s="359"/>
      <c r="I101" s="359"/>
      <c r="J101" s="359"/>
      <c r="K101" s="359"/>
      <c r="L101" s="359"/>
      <c r="M101" s="359"/>
      <c r="N101" s="359"/>
      <c r="O101" s="359"/>
      <c r="P101" s="359"/>
      <c r="Q101" s="359"/>
      <c r="R101" s="360"/>
    </row>
    <row r="102" spans="2:18" x14ac:dyDescent="0.15">
      <c r="B102" s="247"/>
      <c r="C102" s="159">
        <v>2020</v>
      </c>
      <c r="D102" s="358"/>
      <c r="E102" s="359"/>
      <c r="F102" s="359"/>
      <c r="G102" s="359"/>
      <c r="H102" s="359"/>
      <c r="I102" s="359"/>
      <c r="J102" s="359"/>
      <c r="K102" s="359"/>
      <c r="L102" s="359"/>
      <c r="M102" s="359"/>
      <c r="N102" s="359"/>
      <c r="O102" s="359"/>
      <c r="P102" s="359"/>
      <c r="Q102" s="359"/>
      <c r="R102" s="360"/>
    </row>
    <row r="103" spans="2:18" x14ac:dyDescent="0.15">
      <c r="B103" s="247"/>
      <c r="C103" s="159">
        <v>2021</v>
      </c>
      <c r="D103" s="358"/>
      <c r="E103" s="359"/>
      <c r="F103" s="359"/>
      <c r="G103" s="359"/>
      <c r="H103" s="359"/>
      <c r="I103" s="359"/>
      <c r="J103" s="359"/>
      <c r="K103" s="359"/>
      <c r="L103" s="359"/>
      <c r="M103" s="359"/>
      <c r="N103" s="359"/>
      <c r="O103" s="359"/>
      <c r="P103" s="359"/>
      <c r="Q103" s="359"/>
      <c r="R103" s="360"/>
    </row>
    <row r="104" spans="2:18" x14ac:dyDescent="0.15">
      <c r="B104" s="247"/>
      <c r="C104" s="159">
        <v>2022</v>
      </c>
      <c r="D104" s="358"/>
      <c r="E104" s="359"/>
      <c r="F104" s="359"/>
      <c r="G104" s="359"/>
      <c r="H104" s="359"/>
      <c r="I104" s="359"/>
      <c r="J104" s="359"/>
      <c r="K104" s="359"/>
      <c r="L104" s="359"/>
      <c r="M104" s="359"/>
      <c r="N104" s="359"/>
      <c r="O104" s="359"/>
      <c r="P104" s="359"/>
      <c r="Q104" s="359"/>
      <c r="R104" s="360"/>
    </row>
    <row r="105" spans="2:18" ht="28" x14ac:dyDescent="0.15">
      <c r="B105" s="247"/>
      <c r="C105" s="159" t="s">
        <v>695</v>
      </c>
      <c r="D105" s="361"/>
      <c r="E105" s="362"/>
      <c r="F105" s="362"/>
      <c r="G105" s="362"/>
      <c r="H105" s="362"/>
      <c r="I105" s="362"/>
      <c r="J105" s="362"/>
      <c r="K105" s="362"/>
      <c r="L105" s="362"/>
      <c r="M105" s="362"/>
      <c r="N105" s="362"/>
      <c r="O105" s="362"/>
      <c r="P105" s="362"/>
      <c r="Q105" s="362"/>
      <c r="R105" s="363"/>
    </row>
    <row r="106" spans="2:18" ht="12.75" customHeight="1" x14ac:dyDescent="0.15">
      <c r="B106" s="247" t="s">
        <v>914</v>
      </c>
      <c r="C106" s="159" t="s">
        <v>692</v>
      </c>
      <c r="D106" s="355" t="s">
        <v>915</v>
      </c>
      <c r="E106" s="356"/>
      <c r="F106" s="356"/>
      <c r="G106" s="356"/>
      <c r="H106" s="356"/>
      <c r="I106" s="356"/>
      <c r="J106" s="356"/>
      <c r="K106" s="356"/>
      <c r="L106" s="356"/>
      <c r="M106" s="356"/>
      <c r="N106" s="356"/>
      <c r="O106" s="356"/>
      <c r="P106" s="356"/>
      <c r="Q106" s="356"/>
      <c r="R106" s="357"/>
    </row>
    <row r="107" spans="2:18" ht="14" x14ac:dyDescent="0.15">
      <c r="B107" s="247"/>
      <c r="C107" s="159" t="s">
        <v>694</v>
      </c>
      <c r="D107" s="358"/>
      <c r="E107" s="359"/>
      <c r="F107" s="359"/>
      <c r="G107" s="359"/>
      <c r="H107" s="359"/>
      <c r="I107" s="359"/>
      <c r="J107" s="359"/>
      <c r="K107" s="359"/>
      <c r="L107" s="359"/>
      <c r="M107" s="359"/>
      <c r="N107" s="359"/>
      <c r="O107" s="359"/>
      <c r="P107" s="359"/>
      <c r="Q107" s="359"/>
      <c r="R107" s="360"/>
    </row>
    <row r="108" spans="2:18" x14ac:dyDescent="0.15">
      <c r="B108" s="247"/>
      <c r="C108" s="159">
        <v>2020</v>
      </c>
      <c r="D108" s="358"/>
      <c r="E108" s="359"/>
      <c r="F108" s="359"/>
      <c r="G108" s="359"/>
      <c r="H108" s="359"/>
      <c r="I108" s="359"/>
      <c r="J108" s="359"/>
      <c r="K108" s="359"/>
      <c r="L108" s="359"/>
      <c r="M108" s="359"/>
      <c r="N108" s="359"/>
      <c r="O108" s="359"/>
      <c r="P108" s="359"/>
      <c r="Q108" s="359"/>
      <c r="R108" s="360"/>
    </row>
    <row r="109" spans="2:18" x14ac:dyDescent="0.15">
      <c r="B109" s="247"/>
      <c r="C109" s="159">
        <v>2021</v>
      </c>
      <c r="D109" s="358"/>
      <c r="E109" s="359"/>
      <c r="F109" s="359"/>
      <c r="G109" s="359"/>
      <c r="H109" s="359"/>
      <c r="I109" s="359"/>
      <c r="J109" s="359"/>
      <c r="K109" s="359"/>
      <c r="L109" s="359"/>
      <c r="M109" s="359"/>
      <c r="N109" s="359"/>
      <c r="O109" s="359"/>
      <c r="P109" s="359"/>
      <c r="Q109" s="359"/>
      <c r="R109" s="360"/>
    </row>
    <row r="110" spans="2:18" x14ac:dyDescent="0.15">
      <c r="B110" s="247"/>
      <c r="C110" s="159">
        <v>2022</v>
      </c>
      <c r="D110" s="358"/>
      <c r="E110" s="359"/>
      <c r="F110" s="359"/>
      <c r="G110" s="359"/>
      <c r="H110" s="359"/>
      <c r="I110" s="359"/>
      <c r="J110" s="359"/>
      <c r="K110" s="359"/>
      <c r="L110" s="359"/>
      <c r="M110" s="359"/>
      <c r="N110" s="359"/>
      <c r="O110" s="359"/>
      <c r="P110" s="359"/>
      <c r="Q110" s="359"/>
      <c r="R110" s="360"/>
    </row>
    <row r="111" spans="2:18" ht="28" x14ac:dyDescent="0.15">
      <c r="B111" s="247"/>
      <c r="C111" s="159" t="s">
        <v>695</v>
      </c>
      <c r="D111" s="361"/>
      <c r="E111" s="362"/>
      <c r="F111" s="362"/>
      <c r="G111" s="362"/>
      <c r="H111" s="362"/>
      <c r="I111" s="362"/>
      <c r="J111" s="362"/>
      <c r="K111" s="362"/>
      <c r="L111" s="362"/>
      <c r="M111" s="362"/>
      <c r="N111" s="362"/>
      <c r="O111" s="362"/>
      <c r="P111" s="362"/>
      <c r="Q111" s="362"/>
      <c r="R111" s="363"/>
    </row>
    <row r="112" spans="2:18" ht="12.75" customHeight="1" x14ac:dyDescent="0.15">
      <c r="B112" s="247" t="s">
        <v>916</v>
      </c>
      <c r="C112" s="159" t="s">
        <v>692</v>
      </c>
      <c r="D112" s="355" t="s">
        <v>917</v>
      </c>
      <c r="E112" s="356"/>
      <c r="F112" s="356"/>
      <c r="G112" s="356"/>
      <c r="H112" s="356"/>
      <c r="I112" s="356"/>
      <c r="J112" s="356"/>
      <c r="K112" s="356"/>
      <c r="L112" s="356"/>
      <c r="M112" s="356"/>
      <c r="N112" s="356"/>
      <c r="O112" s="356"/>
      <c r="P112" s="364"/>
      <c r="Q112" s="364"/>
      <c r="R112" s="365"/>
    </row>
    <row r="113" spans="2:18" ht="14" x14ac:dyDescent="0.15">
      <c r="B113" s="247"/>
      <c r="C113" s="159" t="s">
        <v>694</v>
      </c>
      <c r="D113" s="358"/>
      <c r="E113" s="359"/>
      <c r="F113" s="359"/>
      <c r="G113" s="359"/>
      <c r="H113" s="359"/>
      <c r="I113" s="359"/>
      <c r="J113" s="359"/>
      <c r="K113" s="359"/>
      <c r="L113" s="359"/>
      <c r="M113" s="359"/>
      <c r="N113" s="359"/>
      <c r="O113" s="359"/>
      <c r="P113" s="366"/>
      <c r="Q113" s="366"/>
      <c r="R113" s="367"/>
    </row>
    <row r="114" spans="2:18" x14ac:dyDescent="0.15">
      <c r="B114" s="247"/>
      <c r="C114" s="159">
        <v>2020</v>
      </c>
      <c r="D114" s="358"/>
      <c r="E114" s="359"/>
      <c r="F114" s="359"/>
      <c r="G114" s="359"/>
      <c r="H114" s="359"/>
      <c r="I114" s="359"/>
      <c r="J114" s="359"/>
      <c r="K114" s="359"/>
      <c r="L114" s="359"/>
      <c r="M114" s="359"/>
      <c r="N114" s="359"/>
      <c r="O114" s="359"/>
      <c r="P114" s="366"/>
      <c r="Q114" s="366"/>
      <c r="R114" s="367"/>
    </row>
    <row r="115" spans="2:18" x14ac:dyDescent="0.15">
      <c r="B115" s="247"/>
      <c r="C115" s="159">
        <v>2021</v>
      </c>
      <c r="D115" s="358"/>
      <c r="E115" s="359"/>
      <c r="F115" s="359"/>
      <c r="G115" s="359"/>
      <c r="H115" s="359"/>
      <c r="I115" s="359"/>
      <c r="J115" s="359"/>
      <c r="K115" s="359"/>
      <c r="L115" s="359"/>
      <c r="M115" s="359"/>
      <c r="N115" s="359"/>
      <c r="O115" s="359"/>
      <c r="P115" s="366"/>
      <c r="Q115" s="366"/>
      <c r="R115" s="367"/>
    </row>
    <row r="116" spans="2:18" x14ac:dyDescent="0.15">
      <c r="B116" s="247"/>
      <c r="C116" s="159">
        <v>2022</v>
      </c>
      <c r="D116" s="358"/>
      <c r="E116" s="359"/>
      <c r="F116" s="359"/>
      <c r="G116" s="359"/>
      <c r="H116" s="359"/>
      <c r="I116" s="359"/>
      <c r="J116" s="359"/>
      <c r="K116" s="359"/>
      <c r="L116" s="359"/>
      <c r="M116" s="359"/>
      <c r="N116" s="359"/>
      <c r="O116" s="359"/>
      <c r="P116" s="366"/>
      <c r="Q116" s="366"/>
      <c r="R116" s="367"/>
    </row>
    <row r="117" spans="2:18" ht="28" x14ac:dyDescent="0.15">
      <c r="B117" s="247"/>
      <c r="C117" s="159" t="s">
        <v>695</v>
      </c>
      <c r="D117" s="361"/>
      <c r="E117" s="362"/>
      <c r="F117" s="362"/>
      <c r="G117" s="362"/>
      <c r="H117" s="362"/>
      <c r="I117" s="362"/>
      <c r="J117" s="362"/>
      <c r="K117" s="362"/>
      <c r="L117" s="362"/>
      <c r="M117" s="362"/>
      <c r="N117" s="362"/>
      <c r="O117" s="362"/>
      <c r="P117" s="368"/>
      <c r="Q117" s="368"/>
      <c r="R117" s="369"/>
    </row>
    <row r="118" spans="2:18" ht="12.75" customHeight="1" x14ac:dyDescent="0.15">
      <c r="B118" s="247" t="s">
        <v>918</v>
      </c>
      <c r="C118" s="159" t="s">
        <v>692</v>
      </c>
      <c r="D118" s="355" t="s">
        <v>919</v>
      </c>
      <c r="E118" s="356"/>
      <c r="F118" s="356"/>
      <c r="G118" s="356"/>
      <c r="H118" s="356"/>
      <c r="I118" s="356"/>
      <c r="J118" s="356"/>
      <c r="K118" s="356"/>
      <c r="L118" s="356"/>
      <c r="M118" s="356"/>
      <c r="N118" s="356"/>
      <c r="O118" s="356"/>
      <c r="P118" s="356"/>
      <c r="Q118" s="356"/>
      <c r="R118" s="357"/>
    </row>
    <row r="119" spans="2:18" ht="14" x14ac:dyDescent="0.15">
      <c r="B119" s="247"/>
      <c r="C119" s="159" t="s">
        <v>694</v>
      </c>
      <c r="D119" s="358"/>
      <c r="E119" s="359"/>
      <c r="F119" s="359"/>
      <c r="G119" s="359"/>
      <c r="H119" s="359"/>
      <c r="I119" s="359"/>
      <c r="J119" s="359"/>
      <c r="K119" s="359"/>
      <c r="L119" s="359"/>
      <c r="M119" s="359"/>
      <c r="N119" s="359"/>
      <c r="O119" s="359"/>
      <c r="P119" s="359"/>
      <c r="Q119" s="359"/>
      <c r="R119" s="360"/>
    </row>
    <row r="120" spans="2:18" x14ac:dyDescent="0.15">
      <c r="B120" s="247"/>
      <c r="C120" s="159">
        <v>2020</v>
      </c>
      <c r="D120" s="358"/>
      <c r="E120" s="359"/>
      <c r="F120" s="359"/>
      <c r="G120" s="359"/>
      <c r="H120" s="359"/>
      <c r="I120" s="359"/>
      <c r="J120" s="359"/>
      <c r="K120" s="359"/>
      <c r="L120" s="359"/>
      <c r="M120" s="359"/>
      <c r="N120" s="359"/>
      <c r="O120" s="359"/>
      <c r="P120" s="359"/>
      <c r="Q120" s="359"/>
      <c r="R120" s="360"/>
    </row>
    <row r="121" spans="2:18" x14ac:dyDescent="0.15">
      <c r="B121" s="247"/>
      <c r="C121" s="159">
        <v>2021</v>
      </c>
      <c r="D121" s="358"/>
      <c r="E121" s="359"/>
      <c r="F121" s="359"/>
      <c r="G121" s="359"/>
      <c r="H121" s="359"/>
      <c r="I121" s="359"/>
      <c r="J121" s="359"/>
      <c r="K121" s="359"/>
      <c r="L121" s="359"/>
      <c r="M121" s="359"/>
      <c r="N121" s="359"/>
      <c r="O121" s="359"/>
      <c r="P121" s="359"/>
      <c r="Q121" s="359"/>
      <c r="R121" s="360"/>
    </row>
    <row r="122" spans="2:18" x14ac:dyDescent="0.15">
      <c r="B122" s="247"/>
      <c r="C122" s="159">
        <v>2022</v>
      </c>
      <c r="D122" s="358"/>
      <c r="E122" s="359"/>
      <c r="F122" s="359"/>
      <c r="G122" s="359"/>
      <c r="H122" s="359"/>
      <c r="I122" s="359"/>
      <c r="J122" s="359"/>
      <c r="K122" s="359"/>
      <c r="L122" s="359"/>
      <c r="M122" s="359"/>
      <c r="N122" s="359"/>
      <c r="O122" s="359"/>
      <c r="P122" s="359"/>
      <c r="Q122" s="359"/>
      <c r="R122" s="360"/>
    </row>
    <row r="123" spans="2:18" ht="28" x14ac:dyDescent="0.15">
      <c r="B123" s="247"/>
      <c r="C123" s="159" t="s">
        <v>695</v>
      </c>
      <c r="D123" s="361"/>
      <c r="E123" s="362"/>
      <c r="F123" s="362"/>
      <c r="G123" s="362"/>
      <c r="H123" s="362"/>
      <c r="I123" s="362"/>
      <c r="J123" s="362"/>
      <c r="K123" s="362"/>
      <c r="L123" s="362"/>
      <c r="M123" s="362"/>
      <c r="N123" s="362"/>
      <c r="O123" s="362"/>
      <c r="P123" s="362"/>
      <c r="Q123" s="362"/>
      <c r="R123" s="363"/>
    </row>
    <row r="124" spans="2:18" ht="28.5" customHeight="1" x14ac:dyDescent="0.15">
      <c r="B124" s="247" t="s">
        <v>817</v>
      </c>
      <c r="C124" s="159" t="s">
        <v>692</v>
      </c>
      <c r="D124" s="222" t="s">
        <v>920</v>
      </c>
      <c r="E124" s="222" t="s">
        <v>920</v>
      </c>
      <c r="F124" s="222" t="s">
        <v>920</v>
      </c>
      <c r="G124" s="222" t="s">
        <v>920</v>
      </c>
      <c r="H124" s="222" t="s">
        <v>920</v>
      </c>
      <c r="I124" s="222" t="s">
        <v>920</v>
      </c>
      <c r="J124" s="222" t="s">
        <v>920</v>
      </c>
      <c r="K124" s="222" t="s">
        <v>920</v>
      </c>
      <c r="L124" s="222" t="s">
        <v>920</v>
      </c>
      <c r="M124" s="222" t="s">
        <v>920</v>
      </c>
      <c r="N124" s="222" t="s">
        <v>920</v>
      </c>
      <c r="O124" s="222" t="s">
        <v>920</v>
      </c>
      <c r="P124" s="222" t="s">
        <v>920</v>
      </c>
      <c r="Q124" s="222" t="s">
        <v>920</v>
      </c>
      <c r="R124" s="222" t="s">
        <v>920</v>
      </c>
    </row>
    <row r="125" spans="2:18" ht="28.5" customHeight="1" x14ac:dyDescent="0.15">
      <c r="B125" s="247"/>
      <c r="C125" s="159" t="s">
        <v>694</v>
      </c>
      <c r="D125" s="223"/>
      <c r="E125" s="223"/>
      <c r="F125" s="223"/>
      <c r="G125" s="223"/>
      <c r="H125" s="223"/>
      <c r="I125" s="223"/>
      <c r="J125" s="223"/>
      <c r="K125" s="223"/>
      <c r="L125" s="223"/>
      <c r="M125" s="223"/>
      <c r="N125" s="223"/>
      <c r="O125" s="223"/>
      <c r="P125" s="223"/>
      <c r="Q125" s="223"/>
      <c r="R125" s="223"/>
    </row>
    <row r="126" spans="2:18" ht="28.5" customHeight="1" x14ac:dyDescent="0.15">
      <c r="B126" s="247"/>
      <c r="C126" s="159">
        <v>2020</v>
      </c>
      <c r="D126" s="223"/>
      <c r="E126" s="223"/>
      <c r="F126" s="223"/>
      <c r="G126" s="223"/>
      <c r="H126" s="223"/>
      <c r="I126" s="223"/>
      <c r="J126" s="223"/>
      <c r="K126" s="223"/>
      <c r="L126" s="223"/>
      <c r="M126" s="223"/>
      <c r="N126" s="223"/>
      <c r="O126" s="223"/>
      <c r="P126" s="223"/>
      <c r="Q126" s="223"/>
      <c r="R126" s="223"/>
    </row>
    <row r="127" spans="2:18" ht="28.5" customHeight="1" x14ac:dyDescent="0.15">
      <c r="B127" s="247"/>
      <c r="C127" s="159">
        <v>2021</v>
      </c>
      <c r="D127" s="223"/>
      <c r="E127" s="223"/>
      <c r="F127" s="223"/>
      <c r="G127" s="223"/>
      <c r="H127" s="223"/>
      <c r="I127" s="223"/>
      <c r="J127" s="223"/>
      <c r="K127" s="223"/>
      <c r="L127" s="223"/>
      <c r="M127" s="223"/>
      <c r="N127" s="223"/>
      <c r="O127" s="223"/>
      <c r="P127" s="223"/>
      <c r="Q127" s="223"/>
      <c r="R127" s="223"/>
    </row>
    <row r="128" spans="2:18" ht="28.5" customHeight="1" x14ac:dyDescent="0.15">
      <c r="B128" s="247"/>
      <c r="C128" s="159">
        <v>2022</v>
      </c>
      <c r="D128" s="223"/>
      <c r="E128" s="223"/>
      <c r="F128" s="223"/>
      <c r="G128" s="223"/>
      <c r="H128" s="223"/>
      <c r="I128" s="223"/>
      <c r="J128" s="223"/>
      <c r="K128" s="223"/>
      <c r="L128" s="223"/>
      <c r="M128" s="223"/>
      <c r="N128" s="223"/>
      <c r="O128" s="223"/>
      <c r="P128" s="223"/>
      <c r="Q128" s="223"/>
      <c r="R128" s="223"/>
    </row>
    <row r="129" spans="2:18" ht="28.5" customHeight="1" x14ac:dyDescent="0.15">
      <c r="B129" s="247"/>
      <c r="C129" s="159" t="s">
        <v>695</v>
      </c>
      <c r="D129" s="224"/>
      <c r="E129" s="224"/>
      <c r="F129" s="224"/>
      <c r="G129" s="224"/>
      <c r="H129" s="224"/>
      <c r="I129" s="224"/>
      <c r="J129" s="224"/>
      <c r="K129" s="224"/>
      <c r="L129" s="224"/>
      <c r="M129" s="224"/>
      <c r="N129" s="224"/>
      <c r="O129" s="224"/>
      <c r="P129" s="224"/>
      <c r="Q129" s="224"/>
      <c r="R129" s="224"/>
    </row>
    <row r="130" spans="2:18" ht="14" x14ac:dyDescent="0.15">
      <c r="R130" s="87"/>
    </row>
  </sheetData>
  <mergeCells count="107">
    <mergeCell ref="A2:E2"/>
    <mergeCell ref="B4:B9"/>
    <mergeCell ref="D4:R9"/>
    <mergeCell ref="B10:B15"/>
    <mergeCell ref="G10:G15"/>
    <mergeCell ref="H10:H15"/>
    <mergeCell ref="I10:I15"/>
    <mergeCell ref="J10:J15"/>
    <mergeCell ref="K10:K15"/>
    <mergeCell ref="L10:L15"/>
    <mergeCell ref="B16:B21"/>
    <mergeCell ref="D16:R21"/>
    <mergeCell ref="B22:B27"/>
    <mergeCell ref="D22:R27"/>
    <mergeCell ref="B28:B33"/>
    <mergeCell ref="D28:R33"/>
    <mergeCell ref="M10:M15"/>
    <mergeCell ref="N10:N15"/>
    <mergeCell ref="O10:O15"/>
    <mergeCell ref="P10:P15"/>
    <mergeCell ref="Q10:Q15"/>
    <mergeCell ref="R10:R15"/>
    <mergeCell ref="B46:B51"/>
    <mergeCell ref="D46:R51"/>
    <mergeCell ref="B52:B57"/>
    <mergeCell ref="D52:R57"/>
    <mergeCell ref="B58:B63"/>
    <mergeCell ref="D58:R63"/>
    <mergeCell ref="O34:O39"/>
    <mergeCell ref="P34:P39"/>
    <mergeCell ref="Q34:Q39"/>
    <mergeCell ref="R34:R39"/>
    <mergeCell ref="B40:B45"/>
    <mergeCell ref="D40:R45"/>
    <mergeCell ref="I34:I39"/>
    <mergeCell ref="J34:J39"/>
    <mergeCell ref="K34:K39"/>
    <mergeCell ref="L34:L39"/>
    <mergeCell ref="M34:M39"/>
    <mergeCell ref="N34:N39"/>
    <mergeCell ref="B34:B39"/>
    <mergeCell ref="D34:D39"/>
    <mergeCell ref="E34:E39"/>
    <mergeCell ref="F34:F39"/>
    <mergeCell ref="G34:G39"/>
    <mergeCell ref="H34:H39"/>
    <mergeCell ref="I76:I81"/>
    <mergeCell ref="J76:J81"/>
    <mergeCell ref="K76:K81"/>
    <mergeCell ref="B64:B69"/>
    <mergeCell ref="D64:R69"/>
    <mergeCell ref="B70:B75"/>
    <mergeCell ref="D70:R75"/>
    <mergeCell ref="B76:B81"/>
    <mergeCell ref="D76:D81"/>
    <mergeCell ref="E76:E81"/>
    <mergeCell ref="F76:F81"/>
    <mergeCell ref="G76:G81"/>
    <mergeCell ref="H76:H81"/>
    <mergeCell ref="O76:O81"/>
    <mergeCell ref="P76:P81"/>
    <mergeCell ref="Q76:Q81"/>
    <mergeCell ref="R76:R81"/>
    <mergeCell ref="L76:L81"/>
    <mergeCell ref="M76:M81"/>
    <mergeCell ref="N76:N81"/>
    <mergeCell ref="R82:R87"/>
    <mergeCell ref="B88:B93"/>
    <mergeCell ref="D88:R93"/>
    <mergeCell ref="B94:B99"/>
    <mergeCell ref="D94:R99"/>
    <mergeCell ref="B100:B105"/>
    <mergeCell ref="D100:R105"/>
    <mergeCell ref="L82:L87"/>
    <mergeCell ref="M82:M87"/>
    <mergeCell ref="N82:N87"/>
    <mergeCell ref="O82:O87"/>
    <mergeCell ref="P82:P87"/>
    <mergeCell ref="Q82:Q87"/>
    <mergeCell ref="B82:B87"/>
    <mergeCell ref="G82:G87"/>
    <mergeCell ref="H82:H87"/>
    <mergeCell ref="I82:I87"/>
    <mergeCell ref="J82:J87"/>
    <mergeCell ref="K82:K87"/>
    <mergeCell ref="B124:B129"/>
    <mergeCell ref="D124:D129"/>
    <mergeCell ref="E124:E129"/>
    <mergeCell ref="F124:F129"/>
    <mergeCell ref="G124:G129"/>
    <mergeCell ref="H124:H129"/>
    <mergeCell ref="B106:B111"/>
    <mergeCell ref="D106:R111"/>
    <mergeCell ref="B112:B117"/>
    <mergeCell ref="D112:R117"/>
    <mergeCell ref="B118:B123"/>
    <mergeCell ref="D118:R123"/>
    <mergeCell ref="O124:O129"/>
    <mergeCell ref="P124:P129"/>
    <mergeCell ref="Q124:Q129"/>
    <mergeCell ref="R124:R129"/>
    <mergeCell ref="I124:I129"/>
    <mergeCell ref="J124:J129"/>
    <mergeCell ref="K124:K129"/>
    <mergeCell ref="L124:L129"/>
    <mergeCell ref="M124:M129"/>
    <mergeCell ref="N124:N129"/>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BC39-7C05-408D-88D8-83CBF77A3BCF}">
  <sheetPr>
    <tabColor theme="0" tint="-4.9989318521683403E-2"/>
  </sheetPr>
  <dimension ref="A1:R45"/>
  <sheetViews>
    <sheetView showGridLines="0" zoomScale="70" zoomScaleNormal="70" workbookViewId="0"/>
  </sheetViews>
  <sheetFormatPr baseColWidth="10" defaultColWidth="9" defaultRowHeight="13" x14ac:dyDescent="0.15"/>
  <cols>
    <col min="1" max="1" width="9" style="14"/>
    <col min="2" max="2" width="20.6640625" style="14" customWidth="1"/>
    <col min="3" max="3" width="17.6640625" style="14" customWidth="1"/>
    <col min="4" max="8" width="15.6640625" style="14" customWidth="1"/>
    <col min="9" max="9" width="24.6640625" style="14" customWidth="1"/>
    <col min="10" max="17" width="15.6640625" style="14" customWidth="1"/>
    <col min="18" max="18" width="29.33203125" style="14" customWidth="1"/>
    <col min="19" max="16384" width="9" style="14"/>
  </cols>
  <sheetData>
    <row r="1" spans="1:18" customFormat="1" ht="14" x14ac:dyDescent="0.15">
      <c r="A1" s="12" t="s">
        <v>921</v>
      </c>
      <c r="B1" s="87"/>
      <c r="C1" s="87"/>
      <c r="D1" s="87"/>
      <c r="E1" s="87"/>
      <c r="F1" s="87"/>
      <c r="G1" s="87"/>
      <c r="H1" s="87"/>
      <c r="I1" s="87"/>
      <c r="J1" s="87"/>
      <c r="K1" s="87"/>
      <c r="L1" s="87"/>
      <c r="M1" s="87"/>
      <c r="N1" s="87"/>
      <c r="O1" s="87"/>
      <c r="P1" s="87"/>
      <c r="Q1" s="87"/>
      <c r="R1" s="87"/>
    </row>
    <row r="2" spans="1:18" x14ac:dyDescent="0.15">
      <c r="E2" s="60"/>
    </row>
    <row r="3" spans="1:18" ht="75" customHeight="1" x14ac:dyDescent="0.15">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row>
    <row r="4" spans="1:18" ht="12.75" customHeight="1" x14ac:dyDescent="0.15">
      <c r="B4" s="247" t="s">
        <v>922</v>
      </c>
      <c r="C4" s="159" t="s">
        <v>692</v>
      </c>
      <c r="D4" s="130">
        <v>300000</v>
      </c>
      <c r="E4" s="130">
        <v>300000</v>
      </c>
      <c r="F4" s="130">
        <v>0</v>
      </c>
      <c r="G4" s="244" t="s">
        <v>710</v>
      </c>
      <c r="H4" s="244" t="s">
        <v>710</v>
      </c>
      <c r="I4" s="244" t="s">
        <v>734</v>
      </c>
      <c r="J4" s="267">
        <v>1115048.6499999999</v>
      </c>
      <c r="K4" s="267">
        <v>3.72</v>
      </c>
      <c r="L4" s="244" t="s">
        <v>712</v>
      </c>
      <c r="M4" s="244" t="s">
        <v>713</v>
      </c>
      <c r="N4" s="244" t="s">
        <v>770</v>
      </c>
      <c r="O4" s="244" t="s">
        <v>714</v>
      </c>
      <c r="P4" s="244" t="s">
        <v>923</v>
      </c>
      <c r="Q4" s="244" t="s">
        <v>923</v>
      </c>
      <c r="R4" s="244" t="s">
        <v>924</v>
      </c>
    </row>
    <row r="5" spans="1:18" ht="12.75" customHeight="1" x14ac:dyDescent="0.15">
      <c r="B5" s="247"/>
      <c r="C5" s="159" t="s">
        <v>694</v>
      </c>
      <c r="D5" s="130">
        <v>290458.75</v>
      </c>
      <c r="E5" s="130">
        <v>290458.75</v>
      </c>
      <c r="F5" s="130">
        <v>0</v>
      </c>
      <c r="G5" s="245"/>
      <c r="H5" s="245"/>
      <c r="I5" s="245"/>
      <c r="J5" s="268"/>
      <c r="K5" s="268"/>
      <c r="L5" s="245"/>
      <c r="M5" s="245"/>
      <c r="N5" s="245"/>
      <c r="O5" s="245"/>
      <c r="P5" s="245"/>
      <c r="Q5" s="245"/>
      <c r="R5" s="245"/>
    </row>
    <row r="6" spans="1:18" ht="12.75" customHeight="1" x14ac:dyDescent="0.15">
      <c r="B6" s="247"/>
      <c r="C6" s="159">
        <v>2020</v>
      </c>
      <c r="D6" s="130" t="s">
        <v>846</v>
      </c>
      <c r="E6" s="130" t="s">
        <v>846</v>
      </c>
      <c r="F6" s="130">
        <v>0</v>
      </c>
      <c r="G6" s="245"/>
      <c r="H6" s="245"/>
      <c r="I6" s="245"/>
      <c r="J6" s="268"/>
      <c r="K6" s="268"/>
      <c r="L6" s="245"/>
      <c r="M6" s="245"/>
      <c r="N6" s="245"/>
      <c r="O6" s="245"/>
      <c r="P6" s="245"/>
      <c r="Q6" s="245"/>
      <c r="R6" s="245"/>
    </row>
    <row r="7" spans="1:18" ht="12.75" customHeight="1" x14ac:dyDescent="0.15">
      <c r="B7" s="247"/>
      <c r="C7" s="159">
        <v>2021</v>
      </c>
      <c r="D7" s="130" t="s">
        <v>846</v>
      </c>
      <c r="E7" s="130">
        <v>0</v>
      </c>
      <c r="F7" s="130">
        <v>0</v>
      </c>
      <c r="G7" s="245"/>
      <c r="H7" s="245"/>
      <c r="I7" s="245"/>
      <c r="J7" s="268"/>
      <c r="K7" s="268"/>
      <c r="L7" s="245"/>
      <c r="M7" s="245"/>
      <c r="N7" s="245"/>
      <c r="O7" s="245"/>
      <c r="P7" s="245"/>
      <c r="Q7" s="245"/>
      <c r="R7" s="245"/>
    </row>
    <row r="8" spans="1:18" ht="12.75" customHeight="1" x14ac:dyDescent="0.15">
      <c r="B8" s="247"/>
      <c r="C8" s="159">
        <v>2022</v>
      </c>
      <c r="D8" s="130" t="s">
        <v>846</v>
      </c>
      <c r="E8" s="130">
        <v>0</v>
      </c>
      <c r="F8" s="130">
        <v>0</v>
      </c>
      <c r="G8" s="245"/>
      <c r="H8" s="245"/>
      <c r="I8" s="245"/>
      <c r="J8" s="268"/>
      <c r="K8" s="268"/>
      <c r="L8" s="245"/>
      <c r="M8" s="245"/>
      <c r="N8" s="245"/>
      <c r="O8" s="245"/>
      <c r="P8" s="245"/>
      <c r="Q8" s="245"/>
      <c r="R8" s="245"/>
    </row>
    <row r="9" spans="1:18" ht="14" x14ac:dyDescent="0.15">
      <c r="B9" s="247"/>
      <c r="C9" s="159" t="s">
        <v>695</v>
      </c>
      <c r="D9" s="130">
        <v>0</v>
      </c>
      <c r="E9" s="130">
        <f>SUM(E6:E8)</f>
        <v>0</v>
      </c>
      <c r="F9" s="130">
        <f>SUM(F6:F8)</f>
        <v>0</v>
      </c>
      <c r="G9" s="246"/>
      <c r="H9" s="246"/>
      <c r="I9" s="246"/>
      <c r="J9" s="269"/>
      <c r="K9" s="269"/>
      <c r="L9" s="246"/>
      <c r="M9" s="246"/>
      <c r="N9" s="246"/>
      <c r="O9" s="246"/>
      <c r="P9" s="246"/>
      <c r="Q9" s="246"/>
      <c r="R9" s="246"/>
    </row>
    <row r="10" spans="1:18" ht="12.75" customHeight="1" x14ac:dyDescent="0.15">
      <c r="B10" s="247" t="s">
        <v>925</v>
      </c>
      <c r="C10" s="159" t="s">
        <v>692</v>
      </c>
      <c r="D10" s="254" t="s">
        <v>926</v>
      </c>
      <c r="E10" s="255"/>
      <c r="F10" s="255"/>
      <c r="G10" s="255"/>
      <c r="H10" s="255"/>
      <c r="I10" s="255"/>
      <c r="J10" s="255"/>
      <c r="K10" s="255"/>
      <c r="L10" s="255"/>
      <c r="M10" s="255"/>
      <c r="N10" s="255"/>
      <c r="O10" s="255"/>
      <c r="P10" s="347"/>
      <c r="Q10" s="347"/>
      <c r="R10" s="348"/>
    </row>
    <row r="11" spans="1:18" ht="14" x14ac:dyDescent="0.15">
      <c r="B11" s="247"/>
      <c r="C11" s="159" t="s">
        <v>694</v>
      </c>
      <c r="D11" s="257"/>
      <c r="E11" s="258"/>
      <c r="F11" s="258"/>
      <c r="G11" s="258"/>
      <c r="H11" s="258"/>
      <c r="I11" s="258"/>
      <c r="J11" s="258"/>
      <c r="K11" s="258"/>
      <c r="L11" s="258"/>
      <c r="M11" s="258"/>
      <c r="N11" s="258"/>
      <c r="O11" s="258"/>
      <c r="P11" s="425"/>
      <c r="Q11" s="425"/>
      <c r="R11" s="351"/>
    </row>
    <row r="12" spans="1:18" x14ac:dyDescent="0.15">
      <c r="B12" s="247"/>
      <c r="C12" s="159">
        <v>2020</v>
      </c>
      <c r="D12" s="257"/>
      <c r="E12" s="258"/>
      <c r="F12" s="258"/>
      <c r="G12" s="258"/>
      <c r="H12" s="258"/>
      <c r="I12" s="258"/>
      <c r="J12" s="258"/>
      <c r="K12" s="258"/>
      <c r="L12" s="258"/>
      <c r="M12" s="258"/>
      <c r="N12" s="258"/>
      <c r="O12" s="258"/>
      <c r="P12" s="425"/>
      <c r="Q12" s="425"/>
      <c r="R12" s="351"/>
    </row>
    <row r="13" spans="1:18" x14ac:dyDescent="0.15">
      <c r="B13" s="247"/>
      <c r="C13" s="159">
        <v>2021</v>
      </c>
      <c r="D13" s="257"/>
      <c r="E13" s="258"/>
      <c r="F13" s="258"/>
      <c r="G13" s="258"/>
      <c r="H13" s="258"/>
      <c r="I13" s="258"/>
      <c r="J13" s="258"/>
      <c r="K13" s="258"/>
      <c r="L13" s="258"/>
      <c r="M13" s="258"/>
      <c r="N13" s="258"/>
      <c r="O13" s="258"/>
      <c r="P13" s="425"/>
      <c r="Q13" s="425"/>
      <c r="R13" s="351"/>
    </row>
    <row r="14" spans="1:18" x14ac:dyDescent="0.15">
      <c r="B14" s="247"/>
      <c r="C14" s="159">
        <v>2022</v>
      </c>
      <c r="D14" s="257"/>
      <c r="E14" s="258"/>
      <c r="F14" s="258"/>
      <c r="G14" s="258"/>
      <c r="H14" s="258"/>
      <c r="I14" s="258"/>
      <c r="J14" s="258"/>
      <c r="K14" s="258"/>
      <c r="L14" s="258"/>
      <c r="M14" s="258"/>
      <c r="N14" s="258"/>
      <c r="O14" s="258"/>
      <c r="P14" s="425"/>
      <c r="Q14" s="425"/>
      <c r="R14" s="351"/>
    </row>
    <row r="15" spans="1:18" ht="14" x14ac:dyDescent="0.15">
      <c r="B15" s="247"/>
      <c r="C15" s="159" t="s">
        <v>695</v>
      </c>
      <c r="D15" s="260"/>
      <c r="E15" s="261"/>
      <c r="F15" s="261"/>
      <c r="G15" s="261"/>
      <c r="H15" s="261"/>
      <c r="I15" s="261"/>
      <c r="J15" s="261"/>
      <c r="K15" s="261"/>
      <c r="L15" s="261"/>
      <c r="M15" s="261"/>
      <c r="N15" s="261"/>
      <c r="O15" s="261"/>
      <c r="P15" s="353"/>
      <c r="Q15" s="353"/>
      <c r="R15" s="354"/>
    </row>
    <row r="16" spans="1:18" ht="12.75" customHeight="1" x14ac:dyDescent="0.15">
      <c r="B16" s="247" t="s">
        <v>927</v>
      </c>
      <c r="C16" s="159" t="s">
        <v>692</v>
      </c>
      <c r="D16" s="130">
        <v>42000</v>
      </c>
      <c r="E16" s="130">
        <v>0</v>
      </c>
      <c r="F16" s="130">
        <v>42000</v>
      </c>
      <c r="G16" s="244" t="s">
        <v>710</v>
      </c>
      <c r="H16" s="244" t="s">
        <v>710</v>
      </c>
      <c r="I16" s="244" t="s">
        <v>734</v>
      </c>
      <c r="J16" s="267">
        <v>146466.53</v>
      </c>
      <c r="K16" s="267">
        <v>2.23</v>
      </c>
      <c r="L16" s="244" t="s">
        <v>712</v>
      </c>
      <c r="M16" s="244" t="s">
        <v>713</v>
      </c>
      <c r="N16" s="244" t="s">
        <v>770</v>
      </c>
      <c r="O16" s="244" t="s">
        <v>714</v>
      </c>
      <c r="P16" s="244" t="s">
        <v>923</v>
      </c>
      <c r="Q16" s="244" t="s">
        <v>923</v>
      </c>
      <c r="R16" s="244" t="s">
        <v>928</v>
      </c>
    </row>
    <row r="17" spans="2:18" ht="12.75" customHeight="1" x14ac:dyDescent="0.15">
      <c r="B17" s="247"/>
      <c r="C17" s="159" t="s">
        <v>694</v>
      </c>
      <c r="D17" s="130">
        <v>0</v>
      </c>
      <c r="E17" s="130">
        <v>0</v>
      </c>
      <c r="F17" s="130">
        <v>0</v>
      </c>
      <c r="G17" s="245"/>
      <c r="H17" s="245"/>
      <c r="I17" s="245"/>
      <c r="J17" s="268"/>
      <c r="K17" s="268"/>
      <c r="L17" s="245"/>
      <c r="M17" s="245"/>
      <c r="N17" s="245"/>
      <c r="O17" s="245"/>
      <c r="P17" s="245"/>
      <c r="Q17" s="245"/>
      <c r="R17" s="245"/>
    </row>
    <row r="18" spans="2:18" ht="12.75" customHeight="1" x14ac:dyDescent="0.15">
      <c r="B18" s="247"/>
      <c r="C18" s="159">
        <v>2020</v>
      </c>
      <c r="D18" s="130">
        <v>42000</v>
      </c>
      <c r="E18" s="130">
        <v>0</v>
      </c>
      <c r="F18" s="130">
        <f>D18</f>
        <v>42000</v>
      </c>
      <c r="G18" s="245"/>
      <c r="H18" s="245"/>
      <c r="I18" s="245"/>
      <c r="J18" s="268"/>
      <c r="K18" s="268"/>
      <c r="L18" s="245"/>
      <c r="M18" s="245"/>
      <c r="N18" s="245"/>
      <c r="O18" s="245"/>
      <c r="P18" s="245"/>
      <c r="Q18" s="245"/>
      <c r="R18" s="245"/>
    </row>
    <row r="19" spans="2:18" ht="12.75" customHeight="1" x14ac:dyDescent="0.15">
      <c r="B19" s="247"/>
      <c r="C19" s="159">
        <v>2021</v>
      </c>
      <c r="D19" s="130">
        <v>42840</v>
      </c>
      <c r="E19" s="130">
        <v>0</v>
      </c>
      <c r="F19" s="130">
        <f t="shared" ref="F19:F20" si="0">D19</f>
        <v>42840</v>
      </c>
      <c r="G19" s="245"/>
      <c r="H19" s="245"/>
      <c r="I19" s="245"/>
      <c r="J19" s="268"/>
      <c r="K19" s="268"/>
      <c r="L19" s="245"/>
      <c r="M19" s="245"/>
      <c r="N19" s="245"/>
      <c r="O19" s="245"/>
      <c r="P19" s="245"/>
      <c r="Q19" s="245"/>
      <c r="R19" s="245"/>
    </row>
    <row r="20" spans="2:18" ht="12.75" customHeight="1" x14ac:dyDescent="0.15">
      <c r="B20" s="247"/>
      <c r="C20" s="159">
        <v>2022</v>
      </c>
      <c r="D20" s="130">
        <v>43696.800000000003</v>
      </c>
      <c r="E20" s="130">
        <v>0</v>
      </c>
      <c r="F20" s="130">
        <f t="shared" si="0"/>
        <v>43696.800000000003</v>
      </c>
      <c r="G20" s="245"/>
      <c r="H20" s="245"/>
      <c r="I20" s="245"/>
      <c r="J20" s="268"/>
      <c r="K20" s="268"/>
      <c r="L20" s="245"/>
      <c r="M20" s="245"/>
      <c r="N20" s="245"/>
      <c r="O20" s="245"/>
      <c r="P20" s="245"/>
      <c r="Q20" s="245"/>
      <c r="R20" s="245"/>
    </row>
    <row r="21" spans="2:18" ht="14" x14ac:dyDescent="0.15">
      <c r="B21" s="247"/>
      <c r="C21" s="159" t="s">
        <v>695</v>
      </c>
      <c r="D21" s="130">
        <f>SUM(D18:D20)</f>
        <v>128536.8</v>
      </c>
      <c r="E21" s="130">
        <f t="shared" ref="E21:F21" si="1">SUM(E18:E20)</f>
        <v>0</v>
      </c>
      <c r="F21" s="130">
        <f t="shared" si="1"/>
        <v>128536.8</v>
      </c>
      <c r="G21" s="246"/>
      <c r="H21" s="246"/>
      <c r="I21" s="246"/>
      <c r="J21" s="269"/>
      <c r="K21" s="269"/>
      <c r="L21" s="246"/>
      <c r="M21" s="246"/>
      <c r="N21" s="246"/>
      <c r="O21" s="246"/>
      <c r="P21" s="246"/>
      <c r="Q21" s="246"/>
      <c r="R21" s="246"/>
    </row>
    <row r="22" spans="2:18" ht="12.75" customHeight="1" x14ac:dyDescent="0.15">
      <c r="B22" s="247" t="s">
        <v>929</v>
      </c>
      <c r="C22" s="159" t="s">
        <v>692</v>
      </c>
      <c r="D22" s="419" t="s">
        <v>930</v>
      </c>
      <c r="E22" s="420"/>
      <c r="F22" s="420"/>
      <c r="G22" s="420"/>
      <c r="H22" s="420"/>
      <c r="I22" s="420"/>
      <c r="J22" s="420"/>
      <c r="K22" s="420"/>
      <c r="L22" s="420"/>
      <c r="M22" s="420"/>
      <c r="N22" s="420"/>
      <c r="O22" s="420"/>
      <c r="P22" s="411"/>
      <c r="Q22" s="411"/>
      <c r="R22" s="412"/>
    </row>
    <row r="23" spans="2:18" ht="14" x14ac:dyDescent="0.15">
      <c r="B23" s="247"/>
      <c r="C23" s="159" t="s">
        <v>694</v>
      </c>
      <c r="D23" s="421"/>
      <c r="E23" s="422"/>
      <c r="F23" s="422"/>
      <c r="G23" s="422"/>
      <c r="H23" s="422"/>
      <c r="I23" s="422"/>
      <c r="J23" s="422"/>
      <c r="K23" s="422"/>
      <c r="L23" s="422"/>
      <c r="M23" s="422"/>
      <c r="N23" s="422"/>
      <c r="O23" s="422"/>
      <c r="P23" s="414"/>
      <c r="Q23" s="414"/>
      <c r="R23" s="415"/>
    </row>
    <row r="24" spans="2:18" x14ac:dyDescent="0.15">
      <c r="B24" s="247"/>
      <c r="C24" s="159">
        <v>2020</v>
      </c>
      <c r="D24" s="421"/>
      <c r="E24" s="422"/>
      <c r="F24" s="422"/>
      <c r="G24" s="422"/>
      <c r="H24" s="422"/>
      <c r="I24" s="422"/>
      <c r="J24" s="422"/>
      <c r="K24" s="422"/>
      <c r="L24" s="422"/>
      <c r="M24" s="422"/>
      <c r="N24" s="422"/>
      <c r="O24" s="422"/>
      <c r="P24" s="414"/>
      <c r="Q24" s="414"/>
      <c r="R24" s="415"/>
    </row>
    <row r="25" spans="2:18" x14ac:dyDescent="0.15">
      <c r="B25" s="247"/>
      <c r="C25" s="159">
        <v>2021</v>
      </c>
      <c r="D25" s="421"/>
      <c r="E25" s="422"/>
      <c r="F25" s="422"/>
      <c r="G25" s="422"/>
      <c r="H25" s="422"/>
      <c r="I25" s="422"/>
      <c r="J25" s="422"/>
      <c r="K25" s="422"/>
      <c r="L25" s="422"/>
      <c r="M25" s="422"/>
      <c r="N25" s="422"/>
      <c r="O25" s="422"/>
      <c r="P25" s="414"/>
      <c r="Q25" s="414"/>
      <c r="R25" s="415"/>
    </row>
    <row r="26" spans="2:18" x14ac:dyDescent="0.15">
      <c r="B26" s="247"/>
      <c r="C26" s="159">
        <v>2022</v>
      </c>
      <c r="D26" s="421"/>
      <c r="E26" s="422"/>
      <c r="F26" s="422"/>
      <c r="G26" s="422"/>
      <c r="H26" s="422"/>
      <c r="I26" s="422"/>
      <c r="J26" s="422"/>
      <c r="K26" s="422"/>
      <c r="L26" s="422"/>
      <c r="M26" s="422"/>
      <c r="N26" s="422"/>
      <c r="O26" s="422"/>
      <c r="P26" s="414"/>
      <c r="Q26" s="414"/>
      <c r="R26" s="415"/>
    </row>
    <row r="27" spans="2:18" ht="14" x14ac:dyDescent="0.15">
      <c r="B27" s="247"/>
      <c r="C27" s="159" t="s">
        <v>695</v>
      </c>
      <c r="D27" s="423"/>
      <c r="E27" s="424"/>
      <c r="F27" s="424"/>
      <c r="G27" s="424"/>
      <c r="H27" s="424"/>
      <c r="I27" s="424"/>
      <c r="J27" s="424"/>
      <c r="K27" s="424"/>
      <c r="L27" s="424"/>
      <c r="M27" s="424"/>
      <c r="N27" s="424"/>
      <c r="O27" s="424"/>
      <c r="P27" s="417"/>
      <c r="Q27" s="417"/>
      <c r="R27" s="418"/>
    </row>
    <row r="28" spans="2:18" ht="22.5" customHeight="1" x14ac:dyDescent="0.15">
      <c r="B28" s="247" t="s">
        <v>931</v>
      </c>
      <c r="C28" s="159" t="s">
        <v>692</v>
      </c>
      <c r="D28" s="145">
        <f>SUM(E28:F28)</f>
        <v>42000</v>
      </c>
      <c r="E28" s="145">
        <v>0</v>
      </c>
      <c r="F28" s="145">
        <v>42000</v>
      </c>
      <c r="G28" s="193" t="s">
        <v>710</v>
      </c>
      <c r="H28" s="193" t="s">
        <v>710</v>
      </c>
      <c r="I28" s="193" t="s">
        <v>860</v>
      </c>
      <c r="J28" s="405">
        <v>777385.29</v>
      </c>
      <c r="K28" s="405">
        <f>J28/D32</f>
        <v>18.509173571428573</v>
      </c>
      <c r="L28" s="193" t="s">
        <v>712</v>
      </c>
      <c r="M28" s="193" t="s">
        <v>932</v>
      </c>
      <c r="N28" s="193" t="s">
        <v>770</v>
      </c>
      <c r="O28" s="193" t="s">
        <v>933</v>
      </c>
      <c r="P28" s="193" t="s">
        <v>716</v>
      </c>
      <c r="Q28" s="193" t="s">
        <v>934</v>
      </c>
      <c r="R28" s="193" t="s">
        <v>935</v>
      </c>
    </row>
    <row r="29" spans="2:18" ht="22.5" customHeight="1" x14ac:dyDescent="0.15">
      <c r="B29" s="247"/>
      <c r="C29" s="159" t="s">
        <v>694</v>
      </c>
      <c r="D29" s="145">
        <f t="shared" ref="D29:D32" si="2">SUM(E29:F29)</f>
        <v>0</v>
      </c>
      <c r="E29" s="145">
        <v>0</v>
      </c>
      <c r="F29" s="145">
        <v>0</v>
      </c>
      <c r="G29" s="231"/>
      <c r="H29" s="231"/>
      <c r="I29" s="231"/>
      <c r="J29" s="406"/>
      <c r="K29" s="406"/>
      <c r="L29" s="231"/>
      <c r="M29" s="231"/>
      <c r="N29" s="231"/>
      <c r="O29" s="231"/>
      <c r="P29" s="231"/>
      <c r="Q29" s="231"/>
      <c r="R29" s="231"/>
    </row>
    <row r="30" spans="2:18" ht="22.5" customHeight="1" x14ac:dyDescent="0.15">
      <c r="B30" s="247"/>
      <c r="C30" s="159">
        <v>2020</v>
      </c>
      <c r="D30" s="145">
        <f t="shared" si="2"/>
        <v>42000</v>
      </c>
      <c r="E30" s="145">
        <v>0</v>
      </c>
      <c r="F30" s="145">
        <v>42000</v>
      </c>
      <c r="G30" s="231"/>
      <c r="H30" s="231"/>
      <c r="I30" s="231"/>
      <c r="J30" s="406"/>
      <c r="K30" s="406"/>
      <c r="L30" s="231"/>
      <c r="M30" s="231"/>
      <c r="N30" s="231"/>
      <c r="O30" s="231"/>
      <c r="P30" s="231"/>
      <c r="Q30" s="231"/>
      <c r="R30" s="231"/>
    </row>
    <row r="31" spans="2:18" ht="22.5" customHeight="1" x14ac:dyDescent="0.15">
      <c r="B31" s="247"/>
      <c r="C31" s="159">
        <v>2021</v>
      </c>
      <c r="D31" s="145">
        <f t="shared" si="2"/>
        <v>42000</v>
      </c>
      <c r="E31" s="145">
        <v>0</v>
      </c>
      <c r="F31" s="145">
        <v>42000</v>
      </c>
      <c r="G31" s="231"/>
      <c r="H31" s="231"/>
      <c r="I31" s="231"/>
      <c r="J31" s="406"/>
      <c r="K31" s="406"/>
      <c r="L31" s="231"/>
      <c r="M31" s="231"/>
      <c r="N31" s="231"/>
      <c r="O31" s="231"/>
      <c r="P31" s="231"/>
      <c r="Q31" s="231"/>
      <c r="R31" s="231"/>
    </row>
    <row r="32" spans="2:18" ht="22.5" customHeight="1" x14ac:dyDescent="0.15">
      <c r="B32" s="247"/>
      <c r="C32" s="159">
        <v>2022</v>
      </c>
      <c r="D32" s="145">
        <f t="shared" si="2"/>
        <v>42000</v>
      </c>
      <c r="E32" s="145">
        <v>0</v>
      </c>
      <c r="F32" s="145">
        <v>42000</v>
      </c>
      <c r="G32" s="231"/>
      <c r="H32" s="231"/>
      <c r="I32" s="231"/>
      <c r="J32" s="406"/>
      <c r="K32" s="406"/>
      <c r="L32" s="231"/>
      <c r="M32" s="231"/>
      <c r="N32" s="231"/>
      <c r="O32" s="231"/>
      <c r="P32" s="231"/>
      <c r="Q32" s="231"/>
      <c r="R32" s="231"/>
    </row>
    <row r="33" spans="2:18" ht="22.5" customHeight="1" x14ac:dyDescent="0.15">
      <c r="B33" s="247"/>
      <c r="C33" s="159" t="s">
        <v>695</v>
      </c>
      <c r="D33" s="145">
        <f>SUM(D30:D32)</f>
        <v>126000</v>
      </c>
      <c r="E33" s="145">
        <f>SUM(E30:E32)</f>
        <v>0</v>
      </c>
      <c r="F33" s="145">
        <f>SUM(F30:F32)</f>
        <v>126000</v>
      </c>
      <c r="G33" s="216"/>
      <c r="H33" s="216"/>
      <c r="I33" s="216"/>
      <c r="J33" s="407"/>
      <c r="K33" s="407"/>
      <c r="L33" s="216"/>
      <c r="M33" s="216"/>
      <c r="N33" s="216"/>
      <c r="O33" s="216"/>
      <c r="P33" s="216"/>
      <c r="Q33" s="216"/>
      <c r="R33" s="216"/>
    </row>
    <row r="34" spans="2:18" ht="12.75" customHeight="1" x14ac:dyDescent="0.15">
      <c r="B34" s="247" t="s">
        <v>936</v>
      </c>
      <c r="C34" s="159" t="s">
        <v>692</v>
      </c>
      <c r="D34" s="410" t="s">
        <v>937</v>
      </c>
      <c r="E34" s="411"/>
      <c r="F34" s="411"/>
      <c r="G34" s="411"/>
      <c r="H34" s="411"/>
      <c r="I34" s="411"/>
      <c r="J34" s="411"/>
      <c r="K34" s="411"/>
      <c r="L34" s="411"/>
      <c r="M34" s="411"/>
      <c r="N34" s="411"/>
      <c r="O34" s="411"/>
      <c r="P34" s="411"/>
      <c r="Q34" s="411"/>
      <c r="R34" s="412"/>
    </row>
    <row r="35" spans="2:18" ht="14" x14ac:dyDescent="0.15">
      <c r="B35" s="247"/>
      <c r="C35" s="159" t="s">
        <v>694</v>
      </c>
      <c r="D35" s="413"/>
      <c r="E35" s="414"/>
      <c r="F35" s="414"/>
      <c r="G35" s="414"/>
      <c r="H35" s="414"/>
      <c r="I35" s="414"/>
      <c r="J35" s="414"/>
      <c r="K35" s="414"/>
      <c r="L35" s="414"/>
      <c r="M35" s="414"/>
      <c r="N35" s="414"/>
      <c r="O35" s="414"/>
      <c r="P35" s="414"/>
      <c r="Q35" s="414"/>
      <c r="R35" s="415"/>
    </row>
    <row r="36" spans="2:18" x14ac:dyDescent="0.15">
      <c r="B36" s="247"/>
      <c r="C36" s="159">
        <v>2020</v>
      </c>
      <c r="D36" s="413"/>
      <c r="E36" s="414"/>
      <c r="F36" s="414"/>
      <c r="G36" s="414"/>
      <c r="H36" s="414"/>
      <c r="I36" s="414"/>
      <c r="J36" s="414"/>
      <c r="K36" s="414"/>
      <c r="L36" s="414"/>
      <c r="M36" s="414"/>
      <c r="N36" s="414"/>
      <c r="O36" s="414"/>
      <c r="P36" s="414"/>
      <c r="Q36" s="414"/>
      <c r="R36" s="415"/>
    </row>
    <row r="37" spans="2:18" x14ac:dyDescent="0.15">
      <c r="B37" s="247"/>
      <c r="C37" s="159">
        <v>2021</v>
      </c>
      <c r="D37" s="413"/>
      <c r="E37" s="414"/>
      <c r="F37" s="414"/>
      <c r="G37" s="414"/>
      <c r="H37" s="414"/>
      <c r="I37" s="414"/>
      <c r="J37" s="414"/>
      <c r="K37" s="414"/>
      <c r="L37" s="414"/>
      <c r="M37" s="414"/>
      <c r="N37" s="414"/>
      <c r="O37" s="414"/>
      <c r="P37" s="414"/>
      <c r="Q37" s="414"/>
      <c r="R37" s="415"/>
    </row>
    <row r="38" spans="2:18" x14ac:dyDescent="0.15">
      <c r="B38" s="247"/>
      <c r="C38" s="159">
        <v>2022</v>
      </c>
      <c r="D38" s="413"/>
      <c r="E38" s="414"/>
      <c r="F38" s="414"/>
      <c r="G38" s="414"/>
      <c r="H38" s="414"/>
      <c r="I38" s="414"/>
      <c r="J38" s="414"/>
      <c r="K38" s="414"/>
      <c r="L38" s="414"/>
      <c r="M38" s="414"/>
      <c r="N38" s="414"/>
      <c r="O38" s="414"/>
      <c r="P38" s="414"/>
      <c r="Q38" s="414"/>
      <c r="R38" s="415"/>
    </row>
    <row r="39" spans="2:18" ht="14" x14ac:dyDescent="0.15">
      <c r="B39" s="247"/>
      <c r="C39" s="159" t="s">
        <v>695</v>
      </c>
      <c r="D39" s="416"/>
      <c r="E39" s="417"/>
      <c r="F39" s="417"/>
      <c r="G39" s="417"/>
      <c r="H39" s="417"/>
      <c r="I39" s="417"/>
      <c r="J39" s="417"/>
      <c r="K39" s="417"/>
      <c r="L39" s="417"/>
      <c r="M39" s="417"/>
      <c r="N39" s="417"/>
      <c r="O39" s="417"/>
      <c r="P39" s="417"/>
      <c r="Q39" s="417"/>
      <c r="R39" s="418"/>
    </row>
    <row r="40" spans="2:18" ht="18.75" customHeight="1" x14ac:dyDescent="0.15">
      <c r="B40" s="247" t="s">
        <v>706</v>
      </c>
      <c r="C40" s="159" t="s">
        <v>692</v>
      </c>
      <c r="D40" s="193" t="s">
        <v>938</v>
      </c>
      <c r="E40" s="193" t="s">
        <v>938</v>
      </c>
      <c r="F40" s="193" t="s">
        <v>939</v>
      </c>
      <c r="G40" s="193" t="s">
        <v>710</v>
      </c>
      <c r="H40" s="193" t="s">
        <v>710</v>
      </c>
      <c r="I40" s="193" t="s">
        <v>734</v>
      </c>
      <c r="J40" s="405">
        <v>1022629.33</v>
      </c>
      <c r="K40" s="405" t="s">
        <v>940</v>
      </c>
      <c r="L40" s="193" t="s">
        <v>712</v>
      </c>
      <c r="M40" s="193" t="s">
        <v>713</v>
      </c>
      <c r="N40" s="193" t="s">
        <v>770</v>
      </c>
      <c r="O40" s="193" t="s">
        <v>714</v>
      </c>
      <c r="P40" s="408" t="s">
        <v>923</v>
      </c>
      <c r="Q40" s="408" t="s">
        <v>941</v>
      </c>
      <c r="R40" s="193" t="s">
        <v>942</v>
      </c>
    </row>
    <row r="41" spans="2:18" ht="18.75" customHeight="1" x14ac:dyDescent="0.15">
      <c r="B41" s="247"/>
      <c r="C41" s="159" t="s">
        <v>694</v>
      </c>
      <c r="D41" s="231"/>
      <c r="E41" s="231"/>
      <c r="F41" s="231"/>
      <c r="G41" s="231"/>
      <c r="H41" s="231"/>
      <c r="I41" s="231"/>
      <c r="J41" s="406"/>
      <c r="K41" s="406"/>
      <c r="L41" s="231"/>
      <c r="M41" s="231"/>
      <c r="N41" s="231"/>
      <c r="O41" s="231"/>
      <c r="P41" s="409"/>
      <c r="Q41" s="409"/>
      <c r="R41" s="231"/>
    </row>
    <row r="42" spans="2:18" ht="18.75" customHeight="1" x14ac:dyDescent="0.15">
      <c r="B42" s="247"/>
      <c r="C42" s="159">
        <v>2020</v>
      </c>
      <c r="D42" s="231"/>
      <c r="E42" s="231"/>
      <c r="F42" s="231"/>
      <c r="G42" s="231"/>
      <c r="H42" s="231"/>
      <c r="I42" s="231"/>
      <c r="J42" s="406"/>
      <c r="K42" s="406"/>
      <c r="L42" s="231"/>
      <c r="M42" s="231"/>
      <c r="N42" s="231"/>
      <c r="O42" s="231"/>
      <c r="P42" s="409"/>
      <c r="Q42" s="409"/>
      <c r="R42" s="231"/>
    </row>
    <row r="43" spans="2:18" ht="18.75" customHeight="1" x14ac:dyDescent="0.15">
      <c r="B43" s="247"/>
      <c r="C43" s="159">
        <v>2021</v>
      </c>
      <c r="D43" s="231"/>
      <c r="E43" s="231"/>
      <c r="F43" s="231"/>
      <c r="G43" s="231"/>
      <c r="H43" s="231"/>
      <c r="I43" s="231"/>
      <c r="J43" s="406"/>
      <c r="K43" s="406"/>
      <c r="L43" s="231"/>
      <c r="M43" s="231"/>
      <c r="N43" s="231"/>
      <c r="O43" s="231"/>
      <c r="P43" s="409"/>
      <c r="Q43" s="409"/>
      <c r="R43" s="231"/>
    </row>
    <row r="44" spans="2:18" ht="18.75" customHeight="1" x14ac:dyDescent="0.15">
      <c r="B44" s="247"/>
      <c r="C44" s="159">
        <v>2022</v>
      </c>
      <c r="D44" s="231"/>
      <c r="E44" s="231"/>
      <c r="F44" s="231"/>
      <c r="G44" s="231"/>
      <c r="H44" s="231"/>
      <c r="I44" s="231"/>
      <c r="J44" s="406"/>
      <c r="K44" s="406"/>
      <c r="L44" s="231"/>
      <c r="M44" s="231"/>
      <c r="N44" s="231"/>
      <c r="O44" s="231"/>
      <c r="P44" s="409"/>
      <c r="Q44" s="409"/>
      <c r="R44" s="231"/>
    </row>
    <row r="45" spans="2:18" ht="18.75" customHeight="1" x14ac:dyDescent="0.15">
      <c r="B45" s="247"/>
      <c r="C45" s="159" t="s">
        <v>695</v>
      </c>
      <c r="D45" s="216"/>
      <c r="E45" s="216"/>
      <c r="F45" s="216"/>
      <c r="G45" s="216"/>
      <c r="H45" s="216"/>
      <c r="I45" s="216"/>
      <c r="J45" s="407"/>
      <c r="K45" s="407"/>
      <c r="L45" s="216"/>
      <c r="M45" s="216"/>
      <c r="N45" s="216"/>
      <c r="O45" s="216"/>
      <c r="P45" s="194"/>
      <c r="Q45" s="194"/>
      <c r="R45" s="216"/>
    </row>
  </sheetData>
  <mergeCells count="61">
    <mergeCell ref="Q4:Q9"/>
    <mergeCell ref="B4:B9"/>
    <mergeCell ref="G4:G9"/>
    <mergeCell ref="H4:H9"/>
    <mergeCell ref="I4:I9"/>
    <mergeCell ref="J4:J9"/>
    <mergeCell ref="K4:K9"/>
    <mergeCell ref="R16:R21"/>
    <mergeCell ref="R4:R9"/>
    <mergeCell ref="B10:B15"/>
    <mergeCell ref="D10:R15"/>
    <mergeCell ref="B16:B21"/>
    <mergeCell ref="G16:G21"/>
    <mergeCell ref="H16:H21"/>
    <mergeCell ref="I16:I21"/>
    <mergeCell ref="J16:J21"/>
    <mergeCell ref="K16:K21"/>
    <mergeCell ref="L16:L21"/>
    <mergeCell ref="L4:L9"/>
    <mergeCell ref="M4:M9"/>
    <mergeCell ref="N4:N9"/>
    <mergeCell ref="O4:O9"/>
    <mergeCell ref="P4:P9"/>
    <mergeCell ref="M16:M21"/>
    <mergeCell ref="N16:N21"/>
    <mergeCell ref="O16:O21"/>
    <mergeCell ref="P16:P21"/>
    <mergeCell ref="Q16:Q21"/>
    <mergeCell ref="R28:R33"/>
    <mergeCell ref="B34:B39"/>
    <mergeCell ref="D34:R39"/>
    <mergeCell ref="B22:B27"/>
    <mergeCell ref="D22:R27"/>
    <mergeCell ref="B28:B33"/>
    <mergeCell ref="G28:G33"/>
    <mergeCell ref="H28:H33"/>
    <mergeCell ref="I28:I33"/>
    <mergeCell ref="J28:J33"/>
    <mergeCell ref="K28:K33"/>
    <mergeCell ref="L28:L33"/>
    <mergeCell ref="M28:M33"/>
    <mergeCell ref="H40:H45"/>
    <mergeCell ref="N28:N33"/>
    <mergeCell ref="O28:O33"/>
    <mergeCell ref="P28:P33"/>
    <mergeCell ref="Q28:Q33"/>
    <mergeCell ref="O40:O45"/>
    <mergeCell ref="P40:P45"/>
    <mergeCell ref="Q40:Q45"/>
    <mergeCell ref="B40:B45"/>
    <mergeCell ref="D40:D45"/>
    <mergeCell ref="E40:E45"/>
    <mergeCell ref="F40:F45"/>
    <mergeCell ref="G40:G45"/>
    <mergeCell ref="R40:R45"/>
    <mergeCell ref="I40:I45"/>
    <mergeCell ref="J40:J45"/>
    <mergeCell ref="K40:K45"/>
    <mergeCell ref="L40:L45"/>
    <mergeCell ref="M40:M45"/>
    <mergeCell ref="N40:N4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2BE4F-EFA8-4138-88A6-7569E209BF60}">
  <sheetPr>
    <tabColor theme="0" tint="-4.9989318521683403E-2"/>
  </sheetPr>
  <dimension ref="A1:S45"/>
  <sheetViews>
    <sheetView showGridLines="0" topLeftCell="B10" zoomScale="85" zoomScaleNormal="85" workbookViewId="0">
      <selection activeCell="D22" sqref="D22:R27"/>
    </sheetView>
  </sheetViews>
  <sheetFormatPr baseColWidth="10" defaultColWidth="9" defaultRowHeight="13" x14ac:dyDescent="0.15"/>
  <cols>
    <col min="1" max="1" width="9" style="14"/>
    <col min="2" max="2" width="20.6640625" style="14" customWidth="1"/>
    <col min="3" max="17" width="15.6640625" style="14" customWidth="1"/>
    <col min="18" max="18" width="34.83203125" style="14" customWidth="1"/>
    <col min="19" max="16384" width="9" style="14"/>
  </cols>
  <sheetData>
    <row r="1" spans="1:19" s="13" customFormat="1" ht="14" x14ac:dyDescent="0.15">
      <c r="A1" s="12" t="s">
        <v>943</v>
      </c>
      <c r="B1" s="14"/>
      <c r="C1" s="14"/>
      <c r="D1" s="14"/>
      <c r="E1" s="14"/>
      <c r="F1" s="14"/>
      <c r="G1" s="14"/>
      <c r="H1" s="14"/>
      <c r="I1" s="14"/>
      <c r="J1" s="14"/>
      <c r="K1" s="14"/>
      <c r="L1" s="14"/>
      <c r="M1" s="14"/>
      <c r="N1" s="14"/>
      <c r="O1" s="14"/>
      <c r="P1" s="14"/>
      <c r="Q1" s="14"/>
      <c r="R1" s="14"/>
    </row>
    <row r="2" spans="1:19" ht="57" customHeight="1" x14ac:dyDescent="0.15">
      <c r="A2" s="432"/>
      <c r="B2" s="432"/>
      <c r="C2" s="432"/>
      <c r="E2" s="60"/>
    </row>
    <row r="3" spans="1:19" ht="75" customHeight="1" x14ac:dyDescent="0.15">
      <c r="B3" s="156" t="s">
        <v>676</v>
      </c>
      <c r="C3" s="156" t="s">
        <v>295</v>
      </c>
      <c r="D3" s="162" t="s">
        <v>677</v>
      </c>
      <c r="E3" s="162" t="s">
        <v>678</v>
      </c>
      <c r="F3" s="162" t="s">
        <v>679</v>
      </c>
      <c r="G3" s="162" t="s">
        <v>680</v>
      </c>
      <c r="H3" s="162" t="s">
        <v>681</v>
      </c>
      <c r="I3" s="162" t="s">
        <v>682</v>
      </c>
      <c r="J3" s="162" t="s">
        <v>683</v>
      </c>
      <c r="K3" s="162" t="s">
        <v>684</v>
      </c>
      <c r="L3" s="162" t="s">
        <v>685</v>
      </c>
      <c r="M3" s="162" t="s">
        <v>686</v>
      </c>
      <c r="N3" s="162" t="s">
        <v>687</v>
      </c>
      <c r="O3" s="162" t="s">
        <v>688</v>
      </c>
      <c r="P3" s="162" t="s">
        <v>689</v>
      </c>
      <c r="Q3" s="162" t="s">
        <v>690</v>
      </c>
      <c r="R3" s="162" t="s">
        <v>9</v>
      </c>
    </row>
    <row r="4" spans="1:19" ht="14" x14ac:dyDescent="0.15">
      <c r="B4" s="247" t="s">
        <v>944</v>
      </c>
      <c r="C4" s="66" t="s">
        <v>692</v>
      </c>
      <c r="D4" s="61">
        <v>46382.29</v>
      </c>
      <c r="E4" s="62">
        <v>0</v>
      </c>
      <c r="F4" s="61">
        <v>46382.29</v>
      </c>
      <c r="G4" s="222" t="s">
        <v>710</v>
      </c>
      <c r="H4" s="222" t="s">
        <v>710</v>
      </c>
      <c r="I4" s="222" t="s">
        <v>860</v>
      </c>
      <c r="J4" s="429">
        <v>148458.96</v>
      </c>
      <c r="K4" s="429">
        <v>3.2</v>
      </c>
      <c r="L4" s="222" t="s">
        <v>809</v>
      </c>
      <c r="M4" s="222" t="s">
        <v>713</v>
      </c>
      <c r="N4" s="222" t="s">
        <v>770</v>
      </c>
      <c r="O4" s="222" t="s">
        <v>714</v>
      </c>
      <c r="P4" s="222" t="s">
        <v>945</v>
      </c>
      <c r="Q4" s="222" t="s">
        <v>945</v>
      </c>
      <c r="R4" s="222" t="s">
        <v>946</v>
      </c>
      <c r="S4" s="53"/>
    </row>
    <row r="5" spans="1:19" ht="12.75" customHeight="1" x14ac:dyDescent="0.15">
      <c r="B5" s="247"/>
      <c r="C5" s="66" t="s">
        <v>694</v>
      </c>
      <c r="D5" s="61">
        <v>46382.29</v>
      </c>
      <c r="E5" s="62">
        <v>0</v>
      </c>
      <c r="F5" s="61">
        <v>46382.29</v>
      </c>
      <c r="G5" s="223"/>
      <c r="H5" s="223"/>
      <c r="I5" s="223"/>
      <c r="J5" s="430"/>
      <c r="K5" s="430"/>
      <c r="L5" s="223"/>
      <c r="M5" s="223"/>
      <c r="N5" s="223"/>
      <c r="O5" s="223"/>
      <c r="P5" s="223"/>
      <c r="Q5" s="223"/>
      <c r="R5" s="223"/>
      <c r="S5" s="50"/>
    </row>
    <row r="6" spans="1:19" ht="12.75" customHeight="1" x14ac:dyDescent="0.15">
      <c r="B6" s="247"/>
      <c r="C6" s="66">
        <v>2020</v>
      </c>
      <c r="D6" s="61">
        <v>46382.29</v>
      </c>
      <c r="E6" s="62">
        <v>0</v>
      </c>
      <c r="F6" s="61">
        <v>46382.29</v>
      </c>
      <c r="G6" s="223"/>
      <c r="H6" s="223"/>
      <c r="I6" s="223"/>
      <c r="J6" s="430"/>
      <c r="K6" s="430"/>
      <c r="L6" s="223"/>
      <c r="M6" s="223"/>
      <c r="N6" s="223"/>
      <c r="O6" s="223"/>
      <c r="P6" s="223"/>
      <c r="Q6" s="223"/>
      <c r="R6" s="223"/>
      <c r="S6" s="50"/>
    </row>
    <row r="7" spans="1:19" ht="12.75" customHeight="1" x14ac:dyDescent="0.15">
      <c r="B7" s="247"/>
      <c r="C7" s="66">
        <v>2021</v>
      </c>
      <c r="D7" s="61">
        <v>46382.29</v>
      </c>
      <c r="E7" s="62">
        <v>0</v>
      </c>
      <c r="F7" s="61">
        <v>46382.29</v>
      </c>
      <c r="G7" s="223"/>
      <c r="H7" s="223"/>
      <c r="I7" s="223"/>
      <c r="J7" s="430"/>
      <c r="K7" s="430"/>
      <c r="L7" s="223"/>
      <c r="M7" s="223"/>
      <c r="N7" s="223"/>
      <c r="O7" s="223"/>
      <c r="P7" s="223"/>
      <c r="Q7" s="223"/>
      <c r="R7" s="223"/>
      <c r="S7" s="50"/>
    </row>
    <row r="8" spans="1:19" ht="12.75" customHeight="1" x14ac:dyDescent="0.15">
      <c r="B8" s="247"/>
      <c r="C8" s="66">
        <v>2022</v>
      </c>
      <c r="D8" s="61">
        <v>46382.29</v>
      </c>
      <c r="E8" s="62">
        <v>0</v>
      </c>
      <c r="F8" s="61">
        <v>46382.29</v>
      </c>
      <c r="G8" s="223"/>
      <c r="H8" s="223"/>
      <c r="I8" s="223"/>
      <c r="J8" s="430"/>
      <c r="K8" s="430"/>
      <c r="L8" s="223"/>
      <c r="M8" s="223"/>
      <c r="N8" s="223"/>
      <c r="O8" s="223"/>
      <c r="P8" s="223"/>
      <c r="Q8" s="223"/>
      <c r="R8" s="223"/>
      <c r="S8" s="50"/>
    </row>
    <row r="9" spans="1:19" ht="28" x14ac:dyDescent="0.15">
      <c r="B9" s="247"/>
      <c r="C9" s="66" t="s">
        <v>695</v>
      </c>
      <c r="D9" s="61">
        <f>SUM(D6:D8)</f>
        <v>139146.87</v>
      </c>
      <c r="E9" s="61">
        <f t="shared" ref="E9:F9" si="0">SUM(E6:E8)</f>
        <v>0</v>
      </c>
      <c r="F9" s="61">
        <f t="shared" si="0"/>
        <v>139146.87</v>
      </c>
      <c r="G9" s="224"/>
      <c r="H9" s="224"/>
      <c r="I9" s="224"/>
      <c r="J9" s="431"/>
      <c r="K9" s="431"/>
      <c r="L9" s="224"/>
      <c r="M9" s="224"/>
      <c r="N9" s="224"/>
      <c r="O9" s="224"/>
      <c r="P9" s="224"/>
      <c r="Q9" s="224"/>
      <c r="R9" s="224"/>
      <c r="S9" s="50"/>
    </row>
    <row r="10" spans="1:19" ht="12.75" customHeight="1" x14ac:dyDescent="0.15">
      <c r="B10" s="247" t="s">
        <v>947</v>
      </c>
      <c r="C10" s="66" t="s">
        <v>692</v>
      </c>
      <c r="D10" s="426" t="s">
        <v>948</v>
      </c>
      <c r="E10" s="364"/>
      <c r="F10" s="364"/>
      <c r="G10" s="364"/>
      <c r="H10" s="364"/>
      <c r="I10" s="364"/>
      <c r="J10" s="364"/>
      <c r="K10" s="364"/>
      <c r="L10" s="364"/>
      <c r="M10" s="364"/>
      <c r="N10" s="364"/>
      <c r="O10" s="364"/>
      <c r="P10" s="364"/>
      <c r="Q10" s="364"/>
      <c r="R10" s="365"/>
      <c r="S10" s="50"/>
    </row>
    <row r="11" spans="1:19" ht="12.75" customHeight="1" x14ac:dyDescent="0.15">
      <c r="B11" s="247"/>
      <c r="C11" s="66" t="s">
        <v>694</v>
      </c>
      <c r="D11" s="427"/>
      <c r="E11" s="366"/>
      <c r="F11" s="366"/>
      <c r="G11" s="366"/>
      <c r="H11" s="366"/>
      <c r="I11" s="366"/>
      <c r="J11" s="366"/>
      <c r="K11" s="366"/>
      <c r="L11" s="366"/>
      <c r="M11" s="366"/>
      <c r="N11" s="366"/>
      <c r="O11" s="366"/>
      <c r="P11" s="366"/>
      <c r="Q11" s="366"/>
      <c r="R11" s="367"/>
      <c r="S11" s="50"/>
    </row>
    <row r="12" spans="1:19" ht="12.75" customHeight="1" x14ac:dyDescent="0.15">
      <c r="B12" s="247"/>
      <c r="C12" s="66">
        <v>2020</v>
      </c>
      <c r="D12" s="427"/>
      <c r="E12" s="366"/>
      <c r="F12" s="366"/>
      <c r="G12" s="366"/>
      <c r="H12" s="366"/>
      <c r="I12" s="366"/>
      <c r="J12" s="366"/>
      <c r="K12" s="366"/>
      <c r="L12" s="366"/>
      <c r="M12" s="366"/>
      <c r="N12" s="366"/>
      <c r="O12" s="366"/>
      <c r="P12" s="366"/>
      <c r="Q12" s="366"/>
      <c r="R12" s="367"/>
      <c r="S12" s="50"/>
    </row>
    <row r="13" spans="1:19" ht="12.75" customHeight="1" x14ac:dyDescent="0.15">
      <c r="B13" s="247"/>
      <c r="C13" s="66">
        <v>2021</v>
      </c>
      <c r="D13" s="427"/>
      <c r="E13" s="366"/>
      <c r="F13" s="366"/>
      <c r="G13" s="366"/>
      <c r="H13" s="366"/>
      <c r="I13" s="366"/>
      <c r="J13" s="366"/>
      <c r="K13" s="366"/>
      <c r="L13" s="366"/>
      <c r="M13" s="366"/>
      <c r="N13" s="366"/>
      <c r="O13" s="366"/>
      <c r="P13" s="366"/>
      <c r="Q13" s="366"/>
      <c r="R13" s="367"/>
      <c r="S13" s="50"/>
    </row>
    <row r="14" spans="1:19" ht="12.75" customHeight="1" x14ac:dyDescent="0.15">
      <c r="B14" s="247"/>
      <c r="C14" s="66">
        <v>2022</v>
      </c>
      <c r="D14" s="427"/>
      <c r="E14" s="366"/>
      <c r="F14" s="366"/>
      <c r="G14" s="366"/>
      <c r="H14" s="366"/>
      <c r="I14" s="366"/>
      <c r="J14" s="366"/>
      <c r="K14" s="366"/>
      <c r="L14" s="366"/>
      <c r="M14" s="366"/>
      <c r="N14" s="366"/>
      <c r="O14" s="366"/>
      <c r="P14" s="366"/>
      <c r="Q14" s="366"/>
      <c r="R14" s="367"/>
      <c r="S14" s="50"/>
    </row>
    <row r="15" spans="1:19" ht="28" x14ac:dyDescent="0.15">
      <c r="B15" s="247"/>
      <c r="C15" s="66" t="s">
        <v>695</v>
      </c>
      <c r="D15" s="428"/>
      <c r="E15" s="368"/>
      <c r="F15" s="368"/>
      <c r="G15" s="368"/>
      <c r="H15" s="368"/>
      <c r="I15" s="368"/>
      <c r="J15" s="368"/>
      <c r="K15" s="368"/>
      <c r="L15" s="368"/>
      <c r="M15" s="368"/>
      <c r="N15" s="368"/>
      <c r="O15" s="368"/>
      <c r="P15" s="368"/>
      <c r="Q15" s="368"/>
      <c r="R15" s="369"/>
      <c r="S15" s="50"/>
    </row>
    <row r="16" spans="1:19" ht="12.75" customHeight="1" x14ac:dyDescent="0.15">
      <c r="B16" s="247" t="s">
        <v>949</v>
      </c>
      <c r="C16" s="66" t="s">
        <v>692</v>
      </c>
      <c r="D16" s="426" t="s">
        <v>950</v>
      </c>
      <c r="E16" s="364"/>
      <c r="F16" s="364"/>
      <c r="G16" s="364"/>
      <c r="H16" s="364"/>
      <c r="I16" s="364"/>
      <c r="J16" s="364"/>
      <c r="K16" s="364"/>
      <c r="L16" s="364"/>
      <c r="M16" s="364"/>
      <c r="N16" s="364"/>
      <c r="O16" s="364"/>
      <c r="P16" s="364"/>
      <c r="Q16" s="364"/>
      <c r="R16" s="365"/>
      <c r="S16" s="50"/>
    </row>
    <row r="17" spans="2:19" ht="12.75" customHeight="1" x14ac:dyDescent="0.15">
      <c r="B17" s="247"/>
      <c r="C17" s="66" t="s">
        <v>694</v>
      </c>
      <c r="D17" s="427"/>
      <c r="E17" s="366"/>
      <c r="F17" s="366"/>
      <c r="G17" s="366"/>
      <c r="H17" s="366"/>
      <c r="I17" s="366"/>
      <c r="J17" s="366"/>
      <c r="K17" s="366"/>
      <c r="L17" s="366"/>
      <c r="M17" s="366"/>
      <c r="N17" s="366"/>
      <c r="O17" s="366"/>
      <c r="P17" s="366"/>
      <c r="Q17" s="366"/>
      <c r="R17" s="367"/>
      <c r="S17" s="50"/>
    </row>
    <row r="18" spans="2:19" ht="12.75" customHeight="1" x14ac:dyDescent="0.15">
      <c r="B18" s="247"/>
      <c r="C18" s="66">
        <v>2020</v>
      </c>
      <c r="D18" s="427"/>
      <c r="E18" s="366"/>
      <c r="F18" s="366"/>
      <c r="G18" s="366"/>
      <c r="H18" s="366"/>
      <c r="I18" s="366"/>
      <c r="J18" s="366"/>
      <c r="K18" s="366"/>
      <c r="L18" s="366"/>
      <c r="M18" s="366"/>
      <c r="N18" s="366"/>
      <c r="O18" s="366"/>
      <c r="P18" s="366"/>
      <c r="Q18" s="366"/>
      <c r="R18" s="367"/>
      <c r="S18" s="50"/>
    </row>
    <row r="19" spans="2:19" ht="12.75" customHeight="1" x14ac:dyDescent="0.15">
      <c r="B19" s="247"/>
      <c r="C19" s="66">
        <v>2021</v>
      </c>
      <c r="D19" s="427"/>
      <c r="E19" s="366"/>
      <c r="F19" s="366"/>
      <c r="G19" s="366"/>
      <c r="H19" s="366"/>
      <c r="I19" s="366"/>
      <c r="J19" s="366"/>
      <c r="K19" s="366"/>
      <c r="L19" s="366"/>
      <c r="M19" s="366"/>
      <c r="N19" s="366"/>
      <c r="O19" s="366"/>
      <c r="P19" s="366"/>
      <c r="Q19" s="366"/>
      <c r="R19" s="367"/>
      <c r="S19" s="50"/>
    </row>
    <row r="20" spans="2:19" ht="12.75" customHeight="1" x14ac:dyDescent="0.15">
      <c r="B20" s="247"/>
      <c r="C20" s="66">
        <v>2022</v>
      </c>
      <c r="D20" s="427"/>
      <c r="E20" s="366"/>
      <c r="F20" s="366"/>
      <c r="G20" s="366"/>
      <c r="H20" s="366"/>
      <c r="I20" s="366"/>
      <c r="J20" s="366"/>
      <c r="K20" s="366"/>
      <c r="L20" s="366"/>
      <c r="M20" s="366"/>
      <c r="N20" s="366"/>
      <c r="O20" s="366"/>
      <c r="P20" s="366"/>
      <c r="Q20" s="366"/>
      <c r="R20" s="367"/>
      <c r="S20" s="50"/>
    </row>
    <row r="21" spans="2:19" ht="28" x14ac:dyDescent="0.15">
      <c r="B21" s="247"/>
      <c r="C21" s="66" t="s">
        <v>695</v>
      </c>
      <c r="D21" s="428"/>
      <c r="E21" s="368"/>
      <c r="F21" s="368"/>
      <c r="G21" s="368"/>
      <c r="H21" s="368"/>
      <c r="I21" s="368"/>
      <c r="J21" s="368"/>
      <c r="K21" s="368"/>
      <c r="L21" s="368"/>
      <c r="M21" s="368"/>
      <c r="N21" s="368"/>
      <c r="O21" s="368"/>
      <c r="P21" s="368"/>
      <c r="Q21" s="368"/>
      <c r="R21" s="369"/>
      <c r="S21" s="50"/>
    </row>
    <row r="22" spans="2:19" ht="12.75" customHeight="1" x14ac:dyDescent="0.15">
      <c r="B22" s="247" t="s">
        <v>951</v>
      </c>
      <c r="C22" s="66" t="s">
        <v>692</v>
      </c>
      <c r="D22" s="426" t="s">
        <v>952</v>
      </c>
      <c r="E22" s="364"/>
      <c r="F22" s="364"/>
      <c r="G22" s="364"/>
      <c r="H22" s="364"/>
      <c r="I22" s="364"/>
      <c r="J22" s="364"/>
      <c r="K22" s="364"/>
      <c r="L22" s="364"/>
      <c r="M22" s="364"/>
      <c r="N22" s="364"/>
      <c r="O22" s="364"/>
      <c r="P22" s="364"/>
      <c r="Q22" s="364"/>
      <c r="R22" s="365"/>
      <c r="S22" s="50"/>
    </row>
    <row r="23" spans="2:19" ht="12.75" customHeight="1" x14ac:dyDescent="0.15">
      <c r="B23" s="247"/>
      <c r="C23" s="66" t="s">
        <v>694</v>
      </c>
      <c r="D23" s="427"/>
      <c r="E23" s="366"/>
      <c r="F23" s="366"/>
      <c r="G23" s="366"/>
      <c r="H23" s="366"/>
      <c r="I23" s="366"/>
      <c r="J23" s="366"/>
      <c r="K23" s="366"/>
      <c r="L23" s="366"/>
      <c r="M23" s="366"/>
      <c r="N23" s="366"/>
      <c r="O23" s="366"/>
      <c r="P23" s="366"/>
      <c r="Q23" s="366"/>
      <c r="R23" s="367"/>
      <c r="S23" s="50"/>
    </row>
    <row r="24" spans="2:19" ht="12.75" customHeight="1" x14ac:dyDescent="0.15">
      <c r="B24" s="247"/>
      <c r="C24" s="66">
        <v>2020</v>
      </c>
      <c r="D24" s="427"/>
      <c r="E24" s="366"/>
      <c r="F24" s="366"/>
      <c r="G24" s="366"/>
      <c r="H24" s="366"/>
      <c r="I24" s="366"/>
      <c r="J24" s="366"/>
      <c r="K24" s="366"/>
      <c r="L24" s="366"/>
      <c r="M24" s="366"/>
      <c r="N24" s="366"/>
      <c r="O24" s="366"/>
      <c r="P24" s="366"/>
      <c r="Q24" s="366"/>
      <c r="R24" s="367"/>
      <c r="S24" s="50"/>
    </row>
    <row r="25" spans="2:19" ht="12.75" customHeight="1" x14ac:dyDescent="0.15">
      <c r="B25" s="247"/>
      <c r="C25" s="66">
        <v>2021</v>
      </c>
      <c r="D25" s="427"/>
      <c r="E25" s="366"/>
      <c r="F25" s="366"/>
      <c r="G25" s="366"/>
      <c r="H25" s="366"/>
      <c r="I25" s="366"/>
      <c r="J25" s="366"/>
      <c r="K25" s="366"/>
      <c r="L25" s="366"/>
      <c r="M25" s="366"/>
      <c r="N25" s="366"/>
      <c r="O25" s="366"/>
      <c r="P25" s="366"/>
      <c r="Q25" s="366"/>
      <c r="R25" s="367"/>
      <c r="S25" s="50"/>
    </row>
    <row r="26" spans="2:19" ht="12.75" customHeight="1" x14ac:dyDescent="0.15">
      <c r="B26" s="247"/>
      <c r="C26" s="66">
        <v>2022</v>
      </c>
      <c r="D26" s="427"/>
      <c r="E26" s="366"/>
      <c r="F26" s="366"/>
      <c r="G26" s="366"/>
      <c r="H26" s="366"/>
      <c r="I26" s="366"/>
      <c r="J26" s="366"/>
      <c r="K26" s="366"/>
      <c r="L26" s="366"/>
      <c r="M26" s="366"/>
      <c r="N26" s="366"/>
      <c r="O26" s="366"/>
      <c r="P26" s="366"/>
      <c r="Q26" s="366"/>
      <c r="R26" s="367"/>
      <c r="S26" s="50"/>
    </row>
    <row r="27" spans="2:19" ht="28" x14ac:dyDescent="0.15">
      <c r="B27" s="247"/>
      <c r="C27" s="66" t="s">
        <v>695</v>
      </c>
      <c r="D27" s="428"/>
      <c r="E27" s="368"/>
      <c r="F27" s="368"/>
      <c r="G27" s="368"/>
      <c r="H27" s="368"/>
      <c r="I27" s="368"/>
      <c r="J27" s="368"/>
      <c r="K27" s="368"/>
      <c r="L27" s="368"/>
      <c r="M27" s="368"/>
      <c r="N27" s="368"/>
      <c r="O27" s="368"/>
      <c r="P27" s="368"/>
      <c r="Q27" s="368"/>
      <c r="R27" s="369"/>
      <c r="S27" s="50"/>
    </row>
    <row r="28" spans="2:19" ht="12.75" customHeight="1" x14ac:dyDescent="0.15">
      <c r="B28" s="247" t="s">
        <v>953</v>
      </c>
      <c r="C28" s="66" t="s">
        <v>692</v>
      </c>
      <c r="D28" s="426" t="s">
        <v>954</v>
      </c>
      <c r="E28" s="364"/>
      <c r="F28" s="364"/>
      <c r="G28" s="364"/>
      <c r="H28" s="364"/>
      <c r="I28" s="364"/>
      <c r="J28" s="364"/>
      <c r="K28" s="364"/>
      <c r="L28" s="364"/>
      <c r="M28" s="364"/>
      <c r="N28" s="364"/>
      <c r="O28" s="364"/>
      <c r="P28" s="364"/>
      <c r="Q28" s="364"/>
      <c r="R28" s="365"/>
      <c r="S28" s="50"/>
    </row>
    <row r="29" spans="2:19" ht="12.75" customHeight="1" x14ac:dyDescent="0.15">
      <c r="B29" s="247"/>
      <c r="C29" s="66" t="s">
        <v>694</v>
      </c>
      <c r="D29" s="427"/>
      <c r="E29" s="366"/>
      <c r="F29" s="366"/>
      <c r="G29" s="366"/>
      <c r="H29" s="366"/>
      <c r="I29" s="366"/>
      <c r="J29" s="366"/>
      <c r="K29" s="366"/>
      <c r="L29" s="366"/>
      <c r="M29" s="366"/>
      <c r="N29" s="366"/>
      <c r="O29" s="366"/>
      <c r="P29" s="366"/>
      <c r="Q29" s="366"/>
      <c r="R29" s="367"/>
      <c r="S29" s="50"/>
    </row>
    <row r="30" spans="2:19" ht="12.75" customHeight="1" x14ac:dyDescent="0.15">
      <c r="B30" s="247"/>
      <c r="C30" s="66">
        <v>2020</v>
      </c>
      <c r="D30" s="427"/>
      <c r="E30" s="366"/>
      <c r="F30" s="366"/>
      <c r="G30" s="366"/>
      <c r="H30" s="366"/>
      <c r="I30" s="366"/>
      <c r="J30" s="366"/>
      <c r="K30" s="366"/>
      <c r="L30" s="366"/>
      <c r="M30" s="366"/>
      <c r="N30" s="366"/>
      <c r="O30" s="366"/>
      <c r="P30" s="366"/>
      <c r="Q30" s="366"/>
      <c r="R30" s="367"/>
      <c r="S30" s="50"/>
    </row>
    <row r="31" spans="2:19" ht="12.75" customHeight="1" x14ac:dyDescent="0.15">
      <c r="B31" s="247"/>
      <c r="C31" s="66">
        <v>2021</v>
      </c>
      <c r="D31" s="427"/>
      <c r="E31" s="366"/>
      <c r="F31" s="366"/>
      <c r="G31" s="366"/>
      <c r="H31" s="366"/>
      <c r="I31" s="366"/>
      <c r="J31" s="366"/>
      <c r="K31" s="366"/>
      <c r="L31" s="366"/>
      <c r="M31" s="366"/>
      <c r="N31" s="366"/>
      <c r="O31" s="366"/>
      <c r="P31" s="366"/>
      <c r="Q31" s="366"/>
      <c r="R31" s="367"/>
      <c r="S31" s="50"/>
    </row>
    <row r="32" spans="2:19" ht="12.75" customHeight="1" x14ac:dyDescent="0.15">
      <c r="B32" s="247"/>
      <c r="C32" s="66">
        <v>2022</v>
      </c>
      <c r="D32" s="427"/>
      <c r="E32" s="366"/>
      <c r="F32" s="366"/>
      <c r="G32" s="366"/>
      <c r="H32" s="366"/>
      <c r="I32" s="366"/>
      <c r="J32" s="366"/>
      <c r="K32" s="366"/>
      <c r="L32" s="366"/>
      <c r="M32" s="366"/>
      <c r="N32" s="366"/>
      <c r="O32" s="366"/>
      <c r="P32" s="366"/>
      <c r="Q32" s="366"/>
      <c r="R32" s="367"/>
      <c r="S32" s="50"/>
    </row>
    <row r="33" spans="2:19" ht="28" x14ac:dyDescent="0.15">
      <c r="B33" s="247"/>
      <c r="C33" s="66" t="s">
        <v>695</v>
      </c>
      <c r="D33" s="428"/>
      <c r="E33" s="368"/>
      <c r="F33" s="368"/>
      <c r="G33" s="368"/>
      <c r="H33" s="368"/>
      <c r="I33" s="368"/>
      <c r="J33" s="368"/>
      <c r="K33" s="368"/>
      <c r="L33" s="368"/>
      <c r="M33" s="368"/>
      <c r="N33" s="368"/>
      <c r="O33" s="368"/>
      <c r="P33" s="368"/>
      <c r="Q33" s="368"/>
      <c r="R33" s="369"/>
      <c r="S33" s="50"/>
    </row>
    <row r="34" spans="2:19" x14ac:dyDescent="0.15">
      <c r="E34" s="63"/>
      <c r="F34" s="63"/>
    </row>
    <row r="35" spans="2:19" x14ac:dyDescent="0.15">
      <c r="E35" s="63"/>
      <c r="F35" s="63"/>
    </row>
    <row r="36" spans="2:19" x14ac:dyDescent="0.15">
      <c r="E36" s="63"/>
      <c r="F36" s="63"/>
    </row>
    <row r="37" spans="2:19" x14ac:dyDescent="0.15">
      <c r="E37" s="63"/>
      <c r="F37" s="63"/>
    </row>
    <row r="38" spans="2:19" x14ac:dyDescent="0.15">
      <c r="E38" s="63"/>
      <c r="F38" s="63"/>
    </row>
    <row r="39" spans="2:19" x14ac:dyDescent="0.15">
      <c r="E39" s="63"/>
      <c r="F39" s="63"/>
    </row>
    <row r="40" spans="2:19" x14ac:dyDescent="0.15">
      <c r="E40" s="63"/>
      <c r="F40" s="63"/>
    </row>
    <row r="41" spans="2:19" x14ac:dyDescent="0.15">
      <c r="E41" s="63"/>
      <c r="F41" s="63"/>
    </row>
    <row r="42" spans="2:19" x14ac:dyDescent="0.15">
      <c r="E42" s="63"/>
      <c r="F42" s="63"/>
    </row>
    <row r="43" spans="2:19" x14ac:dyDescent="0.15">
      <c r="E43" s="63"/>
      <c r="F43" s="63"/>
    </row>
    <row r="44" spans="2:19" x14ac:dyDescent="0.15">
      <c r="E44" s="63"/>
      <c r="F44" s="63"/>
    </row>
    <row r="45" spans="2:19" x14ac:dyDescent="0.15">
      <c r="E45" s="63"/>
      <c r="F45" s="63"/>
    </row>
  </sheetData>
  <mergeCells count="22">
    <mergeCell ref="J4:J9"/>
    <mergeCell ref="A2:C2"/>
    <mergeCell ref="B4:B9"/>
    <mergeCell ref="G4:G9"/>
    <mergeCell ref="H4:H9"/>
    <mergeCell ref="I4:I9"/>
    <mergeCell ref="B22:B27"/>
    <mergeCell ref="D22:R27"/>
    <mergeCell ref="B28:B33"/>
    <mergeCell ref="D28:R33"/>
    <mergeCell ref="Q4:Q9"/>
    <mergeCell ref="R4:R9"/>
    <mergeCell ref="B10:B15"/>
    <mergeCell ref="D10:R15"/>
    <mergeCell ref="B16:B21"/>
    <mergeCell ref="D16:R21"/>
    <mergeCell ref="K4:K9"/>
    <mergeCell ref="L4:L9"/>
    <mergeCell ref="M4:M9"/>
    <mergeCell ref="N4:N9"/>
    <mergeCell ref="O4:O9"/>
    <mergeCell ref="P4:P9"/>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4F42-B4F9-4B13-8AAF-F57B40735D94}">
  <sheetPr>
    <tabColor theme="0" tint="-4.9989318521683403E-2"/>
  </sheetPr>
  <dimension ref="A1:R45"/>
  <sheetViews>
    <sheetView showGridLines="0" tabSelected="1" topLeftCell="D1" zoomScale="85" zoomScaleNormal="85" workbookViewId="0">
      <selection activeCell="U9" sqref="U9"/>
    </sheetView>
  </sheetViews>
  <sheetFormatPr baseColWidth="10" defaultColWidth="9" defaultRowHeight="13" x14ac:dyDescent="0.15"/>
  <cols>
    <col min="1" max="1" width="9" style="14"/>
    <col min="2" max="2" width="20.6640625" style="14" customWidth="1"/>
    <col min="3" max="18" width="15.6640625" style="14" customWidth="1"/>
    <col min="19" max="16384" width="9" style="14"/>
  </cols>
  <sheetData>
    <row r="1" spans="1:18" s="48" customFormat="1" ht="14" x14ac:dyDescent="0.15">
      <c r="A1" s="12" t="s">
        <v>955</v>
      </c>
    </row>
    <row r="3" spans="1:18" ht="75" customHeight="1" x14ac:dyDescent="0.15">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row>
    <row r="4" spans="1:18" ht="12.75" customHeight="1" x14ac:dyDescent="0.15">
      <c r="B4" s="247" t="s">
        <v>956</v>
      </c>
      <c r="C4" s="159" t="s">
        <v>692</v>
      </c>
      <c r="D4" s="419" t="s">
        <v>957</v>
      </c>
      <c r="E4" s="420"/>
      <c r="F4" s="420"/>
      <c r="G4" s="420"/>
      <c r="H4" s="420"/>
      <c r="I4" s="420"/>
      <c r="J4" s="420"/>
      <c r="K4" s="420"/>
      <c r="L4" s="420"/>
      <c r="M4" s="420"/>
      <c r="N4" s="420"/>
      <c r="O4" s="420"/>
      <c r="P4" s="411"/>
      <c r="Q4" s="411"/>
      <c r="R4" s="412"/>
    </row>
    <row r="5" spans="1:18" ht="14" x14ac:dyDescent="0.15">
      <c r="B5" s="247"/>
      <c r="C5" s="159" t="s">
        <v>694</v>
      </c>
      <c r="D5" s="421"/>
      <c r="E5" s="422"/>
      <c r="F5" s="422"/>
      <c r="G5" s="422"/>
      <c r="H5" s="422"/>
      <c r="I5" s="422"/>
      <c r="J5" s="422"/>
      <c r="K5" s="422"/>
      <c r="L5" s="422"/>
      <c r="M5" s="422"/>
      <c r="N5" s="422"/>
      <c r="O5" s="422"/>
      <c r="P5" s="414"/>
      <c r="Q5" s="414"/>
      <c r="R5" s="415"/>
    </row>
    <row r="6" spans="1:18" x14ac:dyDescent="0.15">
      <c r="B6" s="247"/>
      <c r="C6" s="159">
        <v>2020</v>
      </c>
      <c r="D6" s="421"/>
      <c r="E6" s="422"/>
      <c r="F6" s="422"/>
      <c r="G6" s="422"/>
      <c r="H6" s="422"/>
      <c r="I6" s="422"/>
      <c r="J6" s="422"/>
      <c r="K6" s="422"/>
      <c r="L6" s="422"/>
      <c r="M6" s="422"/>
      <c r="N6" s="422"/>
      <c r="O6" s="422"/>
      <c r="P6" s="414"/>
      <c r="Q6" s="414"/>
      <c r="R6" s="415"/>
    </row>
    <row r="7" spans="1:18" x14ac:dyDescent="0.15">
      <c r="B7" s="247"/>
      <c r="C7" s="159">
        <v>2021</v>
      </c>
      <c r="D7" s="421"/>
      <c r="E7" s="422"/>
      <c r="F7" s="422"/>
      <c r="G7" s="422"/>
      <c r="H7" s="422"/>
      <c r="I7" s="422"/>
      <c r="J7" s="422"/>
      <c r="K7" s="422"/>
      <c r="L7" s="422"/>
      <c r="M7" s="422"/>
      <c r="N7" s="422"/>
      <c r="O7" s="422"/>
      <c r="P7" s="414"/>
      <c r="Q7" s="414"/>
      <c r="R7" s="415"/>
    </row>
    <row r="8" spans="1:18" x14ac:dyDescent="0.15">
      <c r="B8" s="247"/>
      <c r="C8" s="159">
        <v>2022</v>
      </c>
      <c r="D8" s="421"/>
      <c r="E8" s="422"/>
      <c r="F8" s="422"/>
      <c r="G8" s="422"/>
      <c r="H8" s="422"/>
      <c r="I8" s="422"/>
      <c r="J8" s="422"/>
      <c r="K8" s="422"/>
      <c r="L8" s="422"/>
      <c r="M8" s="422"/>
      <c r="N8" s="422"/>
      <c r="O8" s="422"/>
      <c r="P8" s="414"/>
      <c r="Q8" s="414"/>
      <c r="R8" s="415"/>
    </row>
    <row r="9" spans="1:18" ht="28" x14ac:dyDescent="0.15">
      <c r="B9" s="247"/>
      <c r="C9" s="159" t="s">
        <v>695</v>
      </c>
      <c r="D9" s="423"/>
      <c r="E9" s="424"/>
      <c r="F9" s="424"/>
      <c r="G9" s="424"/>
      <c r="H9" s="424"/>
      <c r="I9" s="424"/>
      <c r="J9" s="424"/>
      <c r="K9" s="424"/>
      <c r="L9" s="424"/>
      <c r="M9" s="424"/>
      <c r="N9" s="424"/>
      <c r="O9" s="424"/>
      <c r="P9" s="417"/>
      <c r="Q9" s="417"/>
      <c r="R9" s="418"/>
    </row>
    <row r="10" spans="1:18" ht="12.75" customHeight="1" x14ac:dyDescent="0.15">
      <c r="B10" s="247" t="s">
        <v>958</v>
      </c>
      <c r="C10" s="159" t="s">
        <v>692</v>
      </c>
      <c r="D10" s="419" t="s">
        <v>959</v>
      </c>
      <c r="E10" s="420"/>
      <c r="F10" s="420"/>
      <c r="G10" s="420"/>
      <c r="H10" s="420"/>
      <c r="I10" s="420"/>
      <c r="J10" s="420"/>
      <c r="K10" s="420"/>
      <c r="L10" s="420"/>
      <c r="M10" s="420"/>
      <c r="N10" s="420"/>
      <c r="O10" s="420"/>
      <c r="P10" s="411"/>
      <c r="Q10" s="411"/>
      <c r="R10" s="412"/>
    </row>
    <row r="11" spans="1:18" ht="14" x14ac:dyDescent="0.15">
      <c r="B11" s="247"/>
      <c r="C11" s="159" t="s">
        <v>694</v>
      </c>
      <c r="D11" s="421"/>
      <c r="E11" s="422"/>
      <c r="F11" s="422"/>
      <c r="G11" s="422"/>
      <c r="H11" s="422"/>
      <c r="I11" s="422"/>
      <c r="J11" s="422"/>
      <c r="K11" s="422"/>
      <c r="L11" s="422"/>
      <c r="M11" s="422"/>
      <c r="N11" s="422"/>
      <c r="O11" s="422"/>
      <c r="P11" s="414"/>
      <c r="Q11" s="414"/>
      <c r="R11" s="415"/>
    </row>
    <row r="12" spans="1:18" x14ac:dyDescent="0.15">
      <c r="B12" s="247"/>
      <c r="C12" s="159">
        <v>2020</v>
      </c>
      <c r="D12" s="421"/>
      <c r="E12" s="422"/>
      <c r="F12" s="422"/>
      <c r="G12" s="422"/>
      <c r="H12" s="422"/>
      <c r="I12" s="422"/>
      <c r="J12" s="422"/>
      <c r="K12" s="422"/>
      <c r="L12" s="422"/>
      <c r="M12" s="422"/>
      <c r="N12" s="422"/>
      <c r="O12" s="422"/>
      <c r="P12" s="414"/>
      <c r="Q12" s="414"/>
      <c r="R12" s="415"/>
    </row>
    <row r="13" spans="1:18" x14ac:dyDescent="0.15">
      <c r="B13" s="247"/>
      <c r="C13" s="159">
        <v>2021</v>
      </c>
      <c r="D13" s="421"/>
      <c r="E13" s="422"/>
      <c r="F13" s="422"/>
      <c r="G13" s="422"/>
      <c r="H13" s="422"/>
      <c r="I13" s="422"/>
      <c r="J13" s="422"/>
      <c r="K13" s="422"/>
      <c r="L13" s="422"/>
      <c r="M13" s="422"/>
      <c r="N13" s="422"/>
      <c r="O13" s="422"/>
      <c r="P13" s="414"/>
      <c r="Q13" s="414"/>
      <c r="R13" s="415"/>
    </row>
    <row r="14" spans="1:18" x14ac:dyDescent="0.15">
      <c r="B14" s="247"/>
      <c r="C14" s="159">
        <v>2022</v>
      </c>
      <c r="D14" s="421"/>
      <c r="E14" s="422"/>
      <c r="F14" s="422"/>
      <c r="G14" s="422"/>
      <c r="H14" s="422"/>
      <c r="I14" s="422"/>
      <c r="J14" s="422"/>
      <c r="K14" s="422"/>
      <c r="L14" s="422"/>
      <c r="M14" s="422"/>
      <c r="N14" s="422"/>
      <c r="O14" s="422"/>
      <c r="P14" s="414"/>
      <c r="Q14" s="414"/>
      <c r="R14" s="415"/>
    </row>
    <row r="15" spans="1:18" ht="28" x14ac:dyDescent="0.15">
      <c r="B15" s="247"/>
      <c r="C15" s="159" t="s">
        <v>695</v>
      </c>
      <c r="D15" s="423"/>
      <c r="E15" s="424"/>
      <c r="F15" s="424"/>
      <c r="G15" s="424"/>
      <c r="H15" s="424"/>
      <c r="I15" s="424"/>
      <c r="J15" s="424"/>
      <c r="K15" s="424"/>
      <c r="L15" s="424"/>
      <c r="M15" s="424"/>
      <c r="N15" s="424"/>
      <c r="O15" s="424"/>
      <c r="P15" s="417"/>
      <c r="Q15" s="417"/>
      <c r="R15" s="418"/>
    </row>
    <row r="16" spans="1:18" ht="12.75" customHeight="1" x14ac:dyDescent="0.15">
      <c r="B16" s="247" t="s">
        <v>960</v>
      </c>
      <c r="C16" s="159" t="s">
        <v>692</v>
      </c>
      <c r="D16" s="419" t="s">
        <v>961</v>
      </c>
      <c r="E16" s="420"/>
      <c r="F16" s="420"/>
      <c r="G16" s="420"/>
      <c r="H16" s="420"/>
      <c r="I16" s="420"/>
      <c r="J16" s="420"/>
      <c r="K16" s="420"/>
      <c r="L16" s="420"/>
      <c r="M16" s="420"/>
      <c r="N16" s="420"/>
      <c r="O16" s="420"/>
      <c r="P16" s="411"/>
      <c r="Q16" s="411"/>
      <c r="R16" s="412"/>
    </row>
    <row r="17" spans="2:18" ht="14" x14ac:dyDescent="0.15">
      <c r="B17" s="247"/>
      <c r="C17" s="159" t="s">
        <v>694</v>
      </c>
      <c r="D17" s="421"/>
      <c r="E17" s="422"/>
      <c r="F17" s="422"/>
      <c r="G17" s="422"/>
      <c r="H17" s="422"/>
      <c r="I17" s="422"/>
      <c r="J17" s="422"/>
      <c r="K17" s="422"/>
      <c r="L17" s="422"/>
      <c r="M17" s="422"/>
      <c r="N17" s="422"/>
      <c r="O17" s="422"/>
      <c r="P17" s="414"/>
      <c r="Q17" s="414"/>
      <c r="R17" s="415"/>
    </row>
    <row r="18" spans="2:18" x14ac:dyDescent="0.15">
      <c r="B18" s="247"/>
      <c r="C18" s="159">
        <v>2020</v>
      </c>
      <c r="D18" s="421"/>
      <c r="E18" s="422"/>
      <c r="F18" s="422"/>
      <c r="G18" s="422"/>
      <c r="H18" s="422"/>
      <c r="I18" s="422"/>
      <c r="J18" s="422"/>
      <c r="K18" s="422"/>
      <c r="L18" s="422"/>
      <c r="M18" s="422"/>
      <c r="N18" s="422"/>
      <c r="O18" s="422"/>
      <c r="P18" s="414"/>
      <c r="Q18" s="414"/>
      <c r="R18" s="415"/>
    </row>
    <row r="19" spans="2:18" x14ac:dyDescent="0.15">
      <c r="B19" s="247"/>
      <c r="C19" s="159">
        <v>2021</v>
      </c>
      <c r="D19" s="421"/>
      <c r="E19" s="422"/>
      <c r="F19" s="422"/>
      <c r="G19" s="422"/>
      <c r="H19" s="422"/>
      <c r="I19" s="422"/>
      <c r="J19" s="422"/>
      <c r="K19" s="422"/>
      <c r="L19" s="422"/>
      <c r="M19" s="422"/>
      <c r="N19" s="422"/>
      <c r="O19" s="422"/>
      <c r="P19" s="414"/>
      <c r="Q19" s="414"/>
      <c r="R19" s="415"/>
    </row>
    <row r="20" spans="2:18" x14ac:dyDescent="0.15">
      <c r="B20" s="247"/>
      <c r="C20" s="159">
        <v>2022</v>
      </c>
      <c r="D20" s="421"/>
      <c r="E20" s="422"/>
      <c r="F20" s="422"/>
      <c r="G20" s="422"/>
      <c r="H20" s="422"/>
      <c r="I20" s="422"/>
      <c r="J20" s="422"/>
      <c r="K20" s="422"/>
      <c r="L20" s="422"/>
      <c r="M20" s="422"/>
      <c r="N20" s="422"/>
      <c r="O20" s="422"/>
      <c r="P20" s="414"/>
      <c r="Q20" s="414"/>
      <c r="R20" s="415"/>
    </row>
    <row r="21" spans="2:18" ht="28" x14ac:dyDescent="0.15">
      <c r="B21" s="247"/>
      <c r="C21" s="159" t="s">
        <v>695</v>
      </c>
      <c r="D21" s="423"/>
      <c r="E21" s="424"/>
      <c r="F21" s="424"/>
      <c r="G21" s="424"/>
      <c r="H21" s="424"/>
      <c r="I21" s="424"/>
      <c r="J21" s="424"/>
      <c r="K21" s="424"/>
      <c r="L21" s="424"/>
      <c r="M21" s="424"/>
      <c r="N21" s="424"/>
      <c r="O21" s="424"/>
      <c r="P21" s="417"/>
      <c r="Q21" s="417"/>
      <c r="R21" s="418"/>
    </row>
    <row r="22" spans="2:18" ht="12.75" customHeight="1" x14ac:dyDescent="0.15">
      <c r="B22" s="247" t="s">
        <v>962</v>
      </c>
      <c r="C22" s="159" t="s">
        <v>692</v>
      </c>
      <c r="D22" s="419" t="s">
        <v>963</v>
      </c>
      <c r="E22" s="420"/>
      <c r="F22" s="420"/>
      <c r="G22" s="420"/>
      <c r="H22" s="420"/>
      <c r="I22" s="420"/>
      <c r="J22" s="420"/>
      <c r="K22" s="420"/>
      <c r="L22" s="420"/>
      <c r="M22" s="420"/>
      <c r="N22" s="420"/>
      <c r="O22" s="420"/>
      <c r="P22" s="411"/>
      <c r="Q22" s="411"/>
      <c r="R22" s="412"/>
    </row>
    <row r="23" spans="2:18" ht="14" x14ac:dyDescent="0.15">
      <c r="B23" s="247"/>
      <c r="C23" s="159" t="s">
        <v>694</v>
      </c>
      <c r="D23" s="421"/>
      <c r="E23" s="422"/>
      <c r="F23" s="422"/>
      <c r="G23" s="422"/>
      <c r="H23" s="422"/>
      <c r="I23" s="422"/>
      <c r="J23" s="422"/>
      <c r="K23" s="422"/>
      <c r="L23" s="422"/>
      <c r="M23" s="422"/>
      <c r="N23" s="422"/>
      <c r="O23" s="422"/>
      <c r="P23" s="414"/>
      <c r="Q23" s="414"/>
      <c r="R23" s="415"/>
    </row>
    <row r="24" spans="2:18" x14ac:dyDescent="0.15">
      <c r="B24" s="247"/>
      <c r="C24" s="159">
        <v>2020</v>
      </c>
      <c r="D24" s="421"/>
      <c r="E24" s="422"/>
      <c r="F24" s="422"/>
      <c r="G24" s="422"/>
      <c r="H24" s="422"/>
      <c r="I24" s="422"/>
      <c r="J24" s="422"/>
      <c r="K24" s="422"/>
      <c r="L24" s="422"/>
      <c r="M24" s="422"/>
      <c r="N24" s="422"/>
      <c r="O24" s="422"/>
      <c r="P24" s="414"/>
      <c r="Q24" s="414"/>
      <c r="R24" s="415"/>
    </row>
    <row r="25" spans="2:18" x14ac:dyDescent="0.15">
      <c r="B25" s="247"/>
      <c r="C25" s="159">
        <v>2021</v>
      </c>
      <c r="D25" s="421"/>
      <c r="E25" s="422"/>
      <c r="F25" s="422"/>
      <c r="G25" s="422"/>
      <c r="H25" s="422"/>
      <c r="I25" s="422"/>
      <c r="J25" s="422"/>
      <c r="K25" s="422"/>
      <c r="L25" s="422"/>
      <c r="M25" s="422"/>
      <c r="N25" s="422"/>
      <c r="O25" s="422"/>
      <c r="P25" s="414"/>
      <c r="Q25" s="414"/>
      <c r="R25" s="415"/>
    </row>
    <row r="26" spans="2:18" x14ac:dyDescent="0.15">
      <c r="B26" s="247"/>
      <c r="C26" s="159">
        <v>2022</v>
      </c>
      <c r="D26" s="421"/>
      <c r="E26" s="422"/>
      <c r="F26" s="422"/>
      <c r="G26" s="422"/>
      <c r="H26" s="422"/>
      <c r="I26" s="422"/>
      <c r="J26" s="422"/>
      <c r="K26" s="422"/>
      <c r="L26" s="422"/>
      <c r="M26" s="422"/>
      <c r="N26" s="422"/>
      <c r="O26" s="422"/>
      <c r="P26" s="414"/>
      <c r="Q26" s="414"/>
      <c r="R26" s="415"/>
    </row>
    <row r="27" spans="2:18" ht="28" x14ac:dyDescent="0.15">
      <c r="B27" s="247"/>
      <c r="C27" s="159" t="s">
        <v>695</v>
      </c>
      <c r="D27" s="423"/>
      <c r="E27" s="424"/>
      <c r="F27" s="424"/>
      <c r="G27" s="424"/>
      <c r="H27" s="424"/>
      <c r="I27" s="424"/>
      <c r="J27" s="424"/>
      <c r="K27" s="424"/>
      <c r="L27" s="424"/>
      <c r="M27" s="424"/>
      <c r="N27" s="424"/>
      <c r="O27" s="424"/>
      <c r="P27" s="417"/>
      <c r="Q27" s="417"/>
      <c r="R27" s="418"/>
    </row>
    <row r="28" spans="2:18" x14ac:dyDescent="0.15">
      <c r="E28" s="63"/>
      <c r="F28" s="63"/>
    </row>
    <row r="29" spans="2:18" x14ac:dyDescent="0.15">
      <c r="E29" s="63"/>
      <c r="F29" s="63"/>
    </row>
    <row r="30" spans="2:18" x14ac:dyDescent="0.15">
      <c r="E30" s="63"/>
      <c r="F30" s="63"/>
    </row>
    <row r="31" spans="2:18" x14ac:dyDescent="0.15">
      <c r="E31" s="63"/>
      <c r="F31" s="63"/>
    </row>
    <row r="32" spans="2:18" x14ac:dyDescent="0.15">
      <c r="E32" s="63"/>
      <c r="F32" s="63"/>
    </row>
    <row r="33" spans="5:6" x14ac:dyDescent="0.15">
      <c r="E33" s="63"/>
      <c r="F33" s="63"/>
    </row>
    <row r="34" spans="5:6" x14ac:dyDescent="0.15">
      <c r="E34" s="63"/>
      <c r="F34" s="63"/>
    </row>
    <row r="35" spans="5:6" x14ac:dyDescent="0.15">
      <c r="E35" s="63"/>
      <c r="F35" s="63"/>
    </row>
    <row r="36" spans="5:6" x14ac:dyDescent="0.15">
      <c r="E36" s="63"/>
      <c r="F36" s="63"/>
    </row>
    <row r="37" spans="5:6" x14ac:dyDescent="0.15">
      <c r="E37" s="63"/>
      <c r="F37" s="63"/>
    </row>
    <row r="38" spans="5:6" x14ac:dyDescent="0.15">
      <c r="E38" s="63"/>
      <c r="F38" s="63"/>
    </row>
    <row r="39" spans="5:6" x14ac:dyDescent="0.15">
      <c r="E39" s="63"/>
      <c r="F39" s="63"/>
    </row>
    <row r="40" spans="5:6" x14ac:dyDescent="0.15">
      <c r="E40" s="63"/>
      <c r="F40" s="63"/>
    </row>
    <row r="41" spans="5:6" x14ac:dyDescent="0.15">
      <c r="E41" s="63"/>
      <c r="F41" s="63"/>
    </row>
    <row r="42" spans="5:6" x14ac:dyDescent="0.15">
      <c r="E42" s="63"/>
      <c r="F42" s="63"/>
    </row>
    <row r="43" spans="5:6" x14ac:dyDescent="0.15">
      <c r="E43" s="63"/>
      <c r="F43" s="63"/>
    </row>
    <row r="44" spans="5:6" x14ac:dyDescent="0.15">
      <c r="E44" s="63"/>
      <c r="F44" s="63"/>
    </row>
    <row r="45" spans="5:6" x14ac:dyDescent="0.15">
      <c r="E45" s="63"/>
      <c r="F45" s="63"/>
    </row>
  </sheetData>
  <mergeCells count="8">
    <mergeCell ref="B22:B27"/>
    <mergeCell ref="D22:R27"/>
    <mergeCell ref="B4:B9"/>
    <mergeCell ref="D4:R9"/>
    <mergeCell ref="B10:B15"/>
    <mergeCell ref="D10:R15"/>
    <mergeCell ref="B16:B21"/>
    <mergeCell ref="D16:R21"/>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7052F-3015-4618-A96A-976FF6D4797E}">
  <sheetPr>
    <tabColor theme="0" tint="-4.9989318521683403E-2"/>
  </sheetPr>
  <dimension ref="A1:R46"/>
  <sheetViews>
    <sheetView showGridLines="0" topLeftCell="C16" zoomScale="85" zoomScaleNormal="85" workbookViewId="0">
      <selection activeCell="K16" sqref="K16:K21"/>
    </sheetView>
  </sheetViews>
  <sheetFormatPr baseColWidth="10" defaultColWidth="9" defaultRowHeight="13" x14ac:dyDescent="0.15"/>
  <cols>
    <col min="1" max="1" width="9" style="14"/>
    <col min="2" max="2" width="20.6640625" style="14" customWidth="1"/>
    <col min="3" max="3" width="17.33203125" style="14" customWidth="1"/>
    <col min="4" max="8" width="15.6640625" style="14" customWidth="1"/>
    <col min="9" max="9" width="21.33203125" style="14" customWidth="1"/>
    <col min="10" max="17" width="15.6640625" style="14" customWidth="1"/>
    <col min="18" max="18" width="26.33203125" style="14" customWidth="1"/>
    <col min="19" max="16384" width="9" style="14"/>
  </cols>
  <sheetData>
    <row r="1" spans="1:18" s="13" customFormat="1" ht="14" x14ac:dyDescent="0.15">
      <c r="A1" s="12" t="s">
        <v>964</v>
      </c>
    </row>
    <row r="2" spans="1:18" ht="23.25" customHeight="1" x14ac:dyDescent="0.15">
      <c r="A2" s="441"/>
      <c r="B2" s="441"/>
      <c r="C2" s="441"/>
    </row>
    <row r="3" spans="1:18" ht="75" customHeight="1" x14ac:dyDescent="0.15">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row>
    <row r="4" spans="1:18" ht="12.75" customHeight="1" x14ac:dyDescent="0.15">
      <c r="B4" s="200" t="s">
        <v>965</v>
      </c>
      <c r="C4" s="159" t="s">
        <v>692</v>
      </c>
      <c r="D4" s="193" t="s">
        <v>966</v>
      </c>
      <c r="E4" s="193" t="s">
        <v>966</v>
      </c>
      <c r="F4" s="193" t="s">
        <v>966</v>
      </c>
      <c r="G4" s="193" t="s">
        <v>710</v>
      </c>
      <c r="H4" s="193" t="s">
        <v>710</v>
      </c>
      <c r="I4" s="193" t="s">
        <v>967</v>
      </c>
      <c r="J4" s="193" t="s">
        <v>968</v>
      </c>
      <c r="K4" s="193" t="s">
        <v>969</v>
      </c>
      <c r="L4" s="193" t="s">
        <v>970</v>
      </c>
      <c r="M4" s="193" t="s">
        <v>713</v>
      </c>
      <c r="N4" s="193" t="s">
        <v>714</v>
      </c>
      <c r="O4" s="193" t="s">
        <v>971</v>
      </c>
      <c r="P4" s="193" t="s">
        <v>716</v>
      </c>
      <c r="Q4" s="193" t="s">
        <v>972</v>
      </c>
      <c r="R4" s="193" t="s">
        <v>973</v>
      </c>
    </row>
    <row r="5" spans="1:18" ht="13" customHeight="1" x14ac:dyDescent="0.15">
      <c r="B5" s="202"/>
      <c r="C5" s="159" t="s">
        <v>694</v>
      </c>
      <c r="D5" s="231"/>
      <c r="E5" s="231"/>
      <c r="F5" s="231"/>
      <c r="G5" s="231"/>
      <c r="H5" s="231"/>
      <c r="I5" s="409"/>
      <c r="J5" s="231"/>
      <c r="K5" s="409"/>
      <c r="L5" s="409"/>
      <c r="M5" s="409"/>
      <c r="N5" s="409"/>
      <c r="O5" s="409"/>
      <c r="P5" s="409"/>
      <c r="Q5" s="231"/>
      <c r="R5" s="409"/>
    </row>
    <row r="6" spans="1:18" ht="13" customHeight="1" x14ac:dyDescent="0.15">
      <c r="B6" s="202"/>
      <c r="C6" s="159">
        <v>2020</v>
      </c>
      <c r="D6" s="231"/>
      <c r="E6" s="231"/>
      <c r="F6" s="231"/>
      <c r="G6" s="231"/>
      <c r="H6" s="231"/>
      <c r="I6" s="409"/>
      <c r="J6" s="231"/>
      <c r="K6" s="409"/>
      <c r="L6" s="409"/>
      <c r="M6" s="409"/>
      <c r="N6" s="409"/>
      <c r="O6" s="409"/>
      <c r="P6" s="409"/>
      <c r="Q6" s="231"/>
      <c r="R6" s="409"/>
    </row>
    <row r="7" spans="1:18" ht="13" customHeight="1" x14ac:dyDescent="0.15">
      <c r="B7" s="202"/>
      <c r="C7" s="159">
        <v>2021</v>
      </c>
      <c r="D7" s="231"/>
      <c r="E7" s="231"/>
      <c r="F7" s="231"/>
      <c r="G7" s="231"/>
      <c r="H7" s="231"/>
      <c r="I7" s="409"/>
      <c r="J7" s="231"/>
      <c r="K7" s="409"/>
      <c r="L7" s="409"/>
      <c r="M7" s="409"/>
      <c r="N7" s="409"/>
      <c r="O7" s="409"/>
      <c r="P7" s="409"/>
      <c r="Q7" s="231"/>
      <c r="R7" s="409"/>
    </row>
    <row r="8" spans="1:18" ht="13" customHeight="1" x14ac:dyDescent="0.15">
      <c r="B8" s="202"/>
      <c r="C8" s="159">
        <v>2022</v>
      </c>
      <c r="D8" s="231"/>
      <c r="E8" s="231"/>
      <c r="F8" s="231"/>
      <c r="G8" s="231"/>
      <c r="H8" s="231"/>
      <c r="I8" s="409"/>
      <c r="J8" s="231"/>
      <c r="K8" s="409"/>
      <c r="L8" s="409"/>
      <c r="M8" s="409"/>
      <c r="N8" s="409"/>
      <c r="O8" s="409"/>
      <c r="P8" s="409"/>
      <c r="Q8" s="231"/>
      <c r="R8" s="409"/>
    </row>
    <row r="9" spans="1:18" ht="28" x14ac:dyDescent="0.15">
      <c r="B9" s="201"/>
      <c r="C9" s="159" t="s">
        <v>695</v>
      </c>
      <c r="D9" s="216"/>
      <c r="E9" s="216"/>
      <c r="F9" s="216"/>
      <c r="G9" s="216"/>
      <c r="H9" s="216"/>
      <c r="I9" s="194"/>
      <c r="J9" s="216"/>
      <c r="K9" s="194"/>
      <c r="L9" s="194"/>
      <c r="M9" s="194"/>
      <c r="N9" s="194"/>
      <c r="O9" s="194"/>
      <c r="P9" s="194"/>
      <c r="Q9" s="216"/>
      <c r="R9" s="194"/>
    </row>
    <row r="10" spans="1:18" ht="12.75" customHeight="1" x14ac:dyDescent="0.15">
      <c r="B10" s="200" t="s">
        <v>974</v>
      </c>
      <c r="C10" s="159" t="s">
        <v>692</v>
      </c>
      <c r="D10" s="193" t="s">
        <v>966</v>
      </c>
      <c r="E10" s="193" t="s">
        <v>966</v>
      </c>
      <c r="F10" s="193" t="s">
        <v>966</v>
      </c>
      <c r="G10" s="193" t="s">
        <v>710</v>
      </c>
      <c r="H10" s="193" t="s">
        <v>710</v>
      </c>
      <c r="I10" s="193" t="s">
        <v>522</v>
      </c>
      <c r="J10" s="193" t="s">
        <v>975</v>
      </c>
      <c r="K10" s="193" t="s">
        <v>969</v>
      </c>
      <c r="L10" s="193" t="s">
        <v>970</v>
      </c>
      <c r="M10" s="193" t="s">
        <v>713</v>
      </c>
      <c r="N10" s="193" t="s">
        <v>714</v>
      </c>
      <c r="O10" s="193" t="s">
        <v>971</v>
      </c>
      <c r="P10" s="193" t="s">
        <v>716</v>
      </c>
      <c r="Q10" s="193" t="s">
        <v>976</v>
      </c>
      <c r="R10" s="193" t="s">
        <v>973</v>
      </c>
    </row>
    <row r="11" spans="1:18" ht="13" customHeight="1" x14ac:dyDescent="0.15">
      <c r="B11" s="202"/>
      <c r="C11" s="159" t="s">
        <v>694</v>
      </c>
      <c r="D11" s="231"/>
      <c r="E11" s="231"/>
      <c r="F11" s="231"/>
      <c r="G11" s="231"/>
      <c r="H11" s="231"/>
      <c r="I11" s="409"/>
      <c r="J11" s="231"/>
      <c r="K11" s="409"/>
      <c r="L11" s="409"/>
      <c r="M11" s="409"/>
      <c r="N11" s="409"/>
      <c r="O11" s="409"/>
      <c r="P11" s="409"/>
      <c r="Q11" s="231"/>
      <c r="R11" s="409"/>
    </row>
    <row r="12" spans="1:18" ht="13" customHeight="1" x14ac:dyDescent="0.15">
      <c r="B12" s="202"/>
      <c r="C12" s="159">
        <v>2020</v>
      </c>
      <c r="D12" s="231"/>
      <c r="E12" s="231"/>
      <c r="F12" s="231"/>
      <c r="G12" s="231"/>
      <c r="H12" s="231"/>
      <c r="I12" s="409"/>
      <c r="J12" s="231"/>
      <c r="K12" s="409"/>
      <c r="L12" s="409"/>
      <c r="M12" s="409"/>
      <c r="N12" s="409"/>
      <c r="O12" s="409"/>
      <c r="P12" s="409"/>
      <c r="Q12" s="231"/>
      <c r="R12" s="409"/>
    </row>
    <row r="13" spans="1:18" ht="13" customHeight="1" x14ac:dyDescent="0.15">
      <c r="B13" s="202"/>
      <c r="C13" s="159">
        <v>2021</v>
      </c>
      <c r="D13" s="231"/>
      <c r="E13" s="231"/>
      <c r="F13" s="231"/>
      <c r="G13" s="231"/>
      <c r="H13" s="231"/>
      <c r="I13" s="409"/>
      <c r="J13" s="231"/>
      <c r="K13" s="409"/>
      <c r="L13" s="409"/>
      <c r="M13" s="409"/>
      <c r="N13" s="409"/>
      <c r="O13" s="409"/>
      <c r="P13" s="409"/>
      <c r="Q13" s="231"/>
      <c r="R13" s="409"/>
    </row>
    <row r="14" spans="1:18" ht="13" customHeight="1" x14ac:dyDescent="0.15">
      <c r="B14" s="202"/>
      <c r="C14" s="159">
        <v>2022</v>
      </c>
      <c r="D14" s="231"/>
      <c r="E14" s="231"/>
      <c r="F14" s="231"/>
      <c r="G14" s="231"/>
      <c r="H14" s="231"/>
      <c r="I14" s="409"/>
      <c r="J14" s="231"/>
      <c r="K14" s="409"/>
      <c r="L14" s="409"/>
      <c r="M14" s="409"/>
      <c r="N14" s="409"/>
      <c r="O14" s="409"/>
      <c r="P14" s="409"/>
      <c r="Q14" s="231"/>
      <c r="R14" s="409"/>
    </row>
    <row r="15" spans="1:18" ht="28" x14ac:dyDescent="0.15">
      <c r="B15" s="201"/>
      <c r="C15" s="159" t="s">
        <v>695</v>
      </c>
      <c r="D15" s="216"/>
      <c r="E15" s="216"/>
      <c r="F15" s="216"/>
      <c r="G15" s="216"/>
      <c r="H15" s="216"/>
      <c r="I15" s="194"/>
      <c r="J15" s="216"/>
      <c r="K15" s="194"/>
      <c r="L15" s="194"/>
      <c r="M15" s="194"/>
      <c r="N15" s="194"/>
      <c r="O15" s="194"/>
      <c r="P15" s="194"/>
      <c r="Q15" s="216"/>
      <c r="R15" s="194"/>
    </row>
    <row r="16" spans="1:18" ht="14" x14ac:dyDescent="0.15">
      <c r="B16" s="200" t="s">
        <v>977</v>
      </c>
      <c r="C16" s="159" t="s">
        <v>692</v>
      </c>
      <c r="D16" s="193" t="s">
        <v>966</v>
      </c>
      <c r="E16" s="193" t="s">
        <v>966</v>
      </c>
      <c r="F16" s="193" t="s">
        <v>966</v>
      </c>
      <c r="G16" s="193" t="s">
        <v>710</v>
      </c>
      <c r="H16" s="193" t="s">
        <v>710</v>
      </c>
      <c r="I16" s="193" t="s">
        <v>967</v>
      </c>
      <c r="J16" s="193" t="s">
        <v>978</v>
      </c>
      <c r="K16" s="193" t="s">
        <v>969</v>
      </c>
      <c r="L16" s="193" t="s">
        <v>970</v>
      </c>
      <c r="M16" s="193" t="s">
        <v>713</v>
      </c>
      <c r="N16" s="193" t="s">
        <v>714</v>
      </c>
      <c r="O16" s="193" t="s">
        <v>971</v>
      </c>
      <c r="P16" s="193" t="s">
        <v>716</v>
      </c>
      <c r="Q16" s="193" t="s">
        <v>934</v>
      </c>
      <c r="R16" s="193" t="s">
        <v>973</v>
      </c>
    </row>
    <row r="17" spans="2:18" ht="13" customHeight="1" x14ac:dyDescent="0.15">
      <c r="B17" s="202"/>
      <c r="C17" s="159" t="s">
        <v>694</v>
      </c>
      <c r="D17" s="231"/>
      <c r="E17" s="231"/>
      <c r="F17" s="231"/>
      <c r="G17" s="231"/>
      <c r="H17" s="231"/>
      <c r="I17" s="231"/>
      <c r="J17" s="231"/>
      <c r="K17" s="409"/>
      <c r="L17" s="409"/>
      <c r="M17" s="409"/>
      <c r="N17" s="409"/>
      <c r="O17" s="409"/>
      <c r="P17" s="409"/>
      <c r="Q17" s="231"/>
      <c r="R17" s="409"/>
    </row>
    <row r="18" spans="2:18" ht="13" customHeight="1" x14ac:dyDescent="0.15">
      <c r="B18" s="202"/>
      <c r="C18" s="159">
        <v>2020</v>
      </c>
      <c r="D18" s="231"/>
      <c r="E18" s="231"/>
      <c r="F18" s="231"/>
      <c r="G18" s="231"/>
      <c r="H18" s="231"/>
      <c r="I18" s="231"/>
      <c r="J18" s="231"/>
      <c r="K18" s="409"/>
      <c r="L18" s="409"/>
      <c r="M18" s="409"/>
      <c r="N18" s="409"/>
      <c r="O18" s="409"/>
      <c r="P18" s="409"/>
      <c r="Q18" s="231"/>
      <c r="R18" s="409"/>
    </row>
    <row r="19" spans="2:18" ht="13" customHeight="1" x14ac:dyDescent="0.15">
      <c r="B19" s="202"/>
      <c r="C19" s="159">
        <v>2021</v>
      </c>
      <c r="D19" s="231"/>
      <c r="E19" s="231"/>
      <c r="F19" s="231"/>
      <c r="G19" s="231"/>
      <c r="H19" s="231"/>
      <c r="I19" s="231"/>
      <c r="J19" s="231"/>
      <c r="K19" s="409"/>
      <c r="L19" s="409"/>
      <c r="M19" s="409"/>
      <c r="N19" s="409"/>
      <c r="O19" s="409"/>
      <c r="P19" s="409"/>
      <c r="Q19" s="231"/>
      <c r="R19" s="409"/>
    </row>
    <row r="20" spans="2:18" ht="13" customHeight="1" x14ac:dyDescent="0.15">
      <c r="B20" s="202"/>
      <c r="C20" s="159">
        <v>2022</v>
      </c>
      <c r="D20" s="231"/>
      <c r="E20" s="231"/>
      <c r="F20" s="231"/>
      <c r="G20" s="231"/>
      <c r="H20" s="231"/>
      <c r="I20" s="231"/>
      <c r="J20" s="231"/>
      <c r="K20" s="409"/>
      <c r="L20" s="409"/>
      <c r="M20" s="409"/>
      <c r="N20" s="409"/>
      <c r="O20" s="409"/>
      <c r="P20" s="409"/>
      <c r="Q20" s="231"/>
      <c r="R20" s="409"/>
    </row>
    <row r="21" spans="2:18" ht="28" x14ac:dyDescent="0.15">
      <c r="B21" s="201"/>
      <c r="C21" s="159" t="s">
        <v>695</v>
      </c>
      <c r="D21" s="216"/>
      <c r="E21" s="216"/>
      <c r="F21" s="216"/>
      <c r="G21" s="216"/>
      <c r="H21" s="216"/>
      <c r="I21" s="216"/>
      <c r="J21" s="216"/>
      <c r="K21" s="194"/>
      <c r="L21" s="194"/>
      <c r="M21" s="194"/>
      <c r="N21" s="194"/>
      <c r="O21" s="194"/>
      <c r="P21" s="194"/>
      <c r="Q21" s="216"/>
      <c r="R21" s="194"/>
    </row>
    <row r="22" spans="2:18" ht="14" x14ac:dyDescent="0.15">
      <c r="B22" s="200" t="s">
        <v>979</v>
      </c>
      <c r="C22" s="159" t="s">
        <v>692</v>
      </c>
      <c r="D22" s="193" t="s">
        <v>966</v>
      </c>
      <c r="E22" s="193" t="s">
        <v>966</v>
      </c>
      <c r="F22" s="193" t="s">
        <v>966</v>
      </c>
      <c r="G22" s="193" t="s">
        <v>710</v>
      </c>
      <c r="H22" s="193" t="s">
        <v>710</v>
      </c>
      <c r="I22" s="193" t="s">
        <v>734</v>
      </c>
      <c r="J22" s="405" t="s">
        <v>980</v>
      </c>
      <c r="K22" s="193" t="s">
        <v>981</v>
      </c>
      <c r="L22" s="193" t="s">
        <v>712</v>
      </c>
      <c r="M22" s="193" t="s">
        <v>713</v>
      </c>
      <c r="N22" s="193" t="s">
        <v>770</v>
      </c>
      <c r="O22" s="193" t="s">
        <v>356</v>
      </c>
      <c r="P22" s="193" t="s">
        <v>716</v>
      </c>
      <c r="Q22" s="193" t="s">
        <v>972</v>
      </c>
      <c r="R22" s="193" t="s">
        <v>982</v>
      </c>
    </row>
    <row r="23" spans="2:18" ht="12.75" customHeight="1" x14ac:dyDescent="0.15">
      <c r="B23" s="202"/>
      <c r="C23" s="159" t="s">
        <v>694</v>
      </c>
      <c r="D23" s="231"/>
      <c r="E23" s="231"/>
      <c r="F23" s="231"/>
      <c r="G23" s="231"/>
      <c r="H23" s="231"/>
      <c r="I23" s="231"/>
      <c r="J23" s="439"/>
      <c r="K23" s="409"/>
      <c r="L23" s="231"/>
      <c r="M23" s="231"/>
      <c r="N23" s="231"/>
      <c r="O23" s="231"/>
      <c r="P23" s="409"/>
      <c r="Q23" s="231"/>
      <c r="R23" s="231"/>
    </row>
    <row r="24" spans="2:18" ht="12.75" customHeight="1" x14ac:dyDescent="0.15">
      <c r="B24" s="202"/>
      <c r="C24" s="159">
        <v>2020</v>
      </c>
      <c r="D24" s="231"/>
      <c r="E24" s="231"/>
      <c r="F24" s="231"/>
      <c r="G24" s="231"/>
      <c r="H24" s="231"/>
      <c r="I24" s="231"/>
      <c r="J24" s="439"/>
      <c r="K24" s="409"/>
      <c r="L24" s="231"/>
      <c r="M24" s="231"/>
      <c r="N24" s="231"/>
      <c r="O24" s="231"/>
      <c r="P24" s="409"/>
      <c r="Q24" s="231"/>
      <c r="R24" s="231"/>
    </row>
    <row r="25" spans="2:18" ht="12.75" customHeight="1" x14ac:dyDescent="0.15">
      <c r="B25" s="202"/>
      <c r="C25" s="159">
        <v>2021</v>
      </c>
      <c r="D25" s="231"/>
      <c r="E25" s="231"/>
      <c r="F25" s="231"/>
      <c r="G25" s="231"/>
      <c r="H25" s="231"/>
      <c r="I25" s="231"/>
      <c r="J25" s="439"/>
      <c r="K25" s="409"/>
      <c r="L25" s="231"/>
      <c r="M25" s="231"/>
      <c r="N25" s="231"/>
      <c r="O25" s="231"/>
      <c r="P25" s="409"/>
      <c r="Q25" s="231"/>
      <c r="R25" s="231"/>
    </row>
    <row r="26" spans="2:18" ht="12.75" customHeight="1" x14ac:dyDescent="0.15">
      <c r="B26" s="202"/>
      <c r="C26" s="159">
        <v>2022</v>
      </c>
      <c r="D26" s="231"/>
      <c r="E26" s="231"/>
      <c r="F26" s="231"/>
      <c r="G26" s="231"/>
      <c r="H26" s="231"/>
      <c r="I26" s="231"/>
      <c r="J26" s="439"/>
      <c r="K26" s="409"/>
      <c r="L26" s="231"/>
      <c r="M26" s="231"/>
      <c r="N26" s="231"/>
      <c r="O26" s="231"/>
      <c r="P26" s="409"/>
      <c r="Q26" s="231"/>
      <c r="R26" s="231"/>
    </row>
    <row r="27" spans="2:18" ht="28" x14ac:dyDescent="0.15">
      <c r="B27" s="201"/>
      <c r="C27" s="159" t="s">
        <v>695</v>
      </c>
      <c r="D27" s="216"/>
      <c r="E27" s="216"/>
      <c r="F27" s="216"/>
      <c r="G27" s="216"/>
      <c r="H27" s="216"/>
      <c r="I27" s="216"/>
      <c r="J27" s="440"/>
      <c r="K27" s="194"/>
      <c r="L27" s="216"/>
      <c r="M27" s="216"/>
      <c r="N27" s="216"/>
      <c r="O27" s="216"/>
      <c r="P27" s="194"/>
      <c r="Q27" s="216"/>
      <c r="R27" s="216"/>
    </row>
    <row r="28" spans="2:18" ht="12.75" customHeight="1" x14ac:dyDescent="0.15">
      <c r="B28" s="200" t="s">
        <v>983</v>
      </c>
      <c r="C28" s="159" t="s">
        <v>692</v>
      </c>
      <c r="D28" s="193" t="s">
        <v>966</v>
      </c>
      <c r="E28" s="193" t="s">
        <v>966</v>
      </c>
      <c r="F28" s="193" t="s">
        <v>966</v>
      </c>
      <c r="G28" s="193" t="s">
        <v>710</v>
      </c>
      <c r="H28" s="193" t="s">
        <v>710</v>
      </c>
      <c r="I28" s="193" t="s">
        <v>967</v>
      </c>
      <c r="J28" s="405" t="s">
        <v>984</v>
      </c>
      <c r="K28" s="193" t="s">
        <v>981</v>
      </c>
      <c r="L28" s="193" t="s">
        <v>712</v>
      </c>
      <c r="M28" s="193" t="s">
        <v>713</v>
      </c>
      <c r="N28" s="193" t="s">
        <v>770</v>
      </c>
      <c r="O28" s="193" t="s">
        <v>985</v>
      </c>
      <c r="P28" s="193" t="s">
        <v>716</v>
      </c>
      <c r="Q28" s="193" t="s">
        <v>972</v>
      </c>
      <c r="R28" s="193" t="s">
        <v>986</v>
      </c>
    </row>
    <row r="29" spans="2:18" ht="12.75" customHeight="1" x14ac:dyDescent="0.15">
      <c r="B29" s="202"/>
      <c r="C29" s="159" t="s">
        <v>694</v>
      </c>
      <c r="D29" s="231"/>
      <c r="E29" s="231"/>
      <c r="F29" s="231"/>
      <c r="G29" s="231"/>
      <c r="H29" s="231"/>
      <c r="I29" s="409"/>
      <c r="J29" s="439"/>
      <c r="K29" s="409"/>
      <c r="L29" s="231"/>
      <c r="M29" s="231"/>
      <c r="N29" s="231"/>
      <c r="O29" s="231"/>
      <c r="P29" s="409"/>
      <c r="Q29" s="231"/>
      <c r="R29" s="231"/>
    </row>
    <row r="30" spans="2:18" ht="12.75" customHeight="1" x14ac:dyDescent="0.15">
      <c r="B30" s="202"/>
      <c r="C30" s="159">
        <v>2020</v>
      </c>
      <c r="D30" s="231"/>
      <c r="E30" s="231"/>
      <c r="F30" s="231"/>
      <c r="G30" s="231"/>
      <c r="H30" s="231"/>
      <c r="I30" s="409"/>
      <c r="J30" s="439"/>
      <c r="K30" s="409"/>
      <c r="L30" s="231"/>
      <c r="M30" s="231"/>
      <c r="N30" s="231"/>
      <c r="O30" s="231"/>
      <c r="P30" s="409"/>
      <c r="Q30" s="231"/>
      <c r="R30" s="231"/>
    </row>
    <row r="31" spans="2:18" ht="12.75" customHeight="1" x14ac:dyDescent="0.15">
      <c r="B31" s="202"/>
      <c r="C31" s="159">
        <v>2021</v>
      </c>
      <c r="D31" s="231"/>
      <c r="E31" s="231"/>
      <c r="F31" s="231"/>
      <c r="G31" s="231"/>
      <c r="H31" s="231"/>
      <c r="I31" s="409"/>
      <c r="J31" s="439"/>
      <c r="K31" s="409"/>
      <c r="L31" s="231"/>
      <c r="M31" s="231"/>
      <c r="N31" s="231"/>
      <c r="O31" s="231"/>
      <c r="P31" s="409"/>
      <c r="Q31" s="231"/>
      <c r="R31" s="231"/>
    </row>
    <row r="32" spans="2:18" ht="12.75" customHeight="1" x14ac:dyDescent="0.15">
      <c r="B32" s="202"/>
      <c r="C32" s="159">
        <v>2022</v>
      </c>
      <c r="D32" s="231"/>
      <c r="E32" s="231"/>
      <c r="F32" s="231"/>
      <c r="G32" s="231"/>
      <c r="H32" s="231"/>
      <c r="I32" s="409"/>
      <c r="J32" s="439"/>
      <c r="K32" s="409"/>
      <c r="L32" s="231"/>
      <c r="M32" s="231"/>
      <c r="N32" s="231"/>
      <c r="O32" s="231"/>
      <c r="P32" s="409"/>
      <c r="Q32" s="231"/>
      <c r="R32" s="231"/>
    </row>
    <row r="33" spans="2:18" ht="28" x14ac:dyDescent="0.15">
      <c r="B33" s="201"/>
      <c r="C33" s="159" t="s">
        <v>695</v>
      </c>
      <c r="D33" s="216"/>
      <c r="E33" s="216"/>
      <c r="F33" s="216"/>
      <c r="G33" s="216"/>
      <c r="H33" s="216"/>
      <c r="I33" s="194"/>
      <c r="J33" s="440"/>
      <c r="K33" s="194"/>
      <c r="L33" s="216"/>
      <c r="M33" s="216"/>
      <c r="N33" s="216"/>
      <c r="O33" s="216"/>
      <c r="P33" s="194"/>
      <c r="Q33" s="216"/>
      <c r="R33" s="216"/>
    </row>
    <row r="34" spans="2:18" ht="12.75" customHeight="1" x14ac:dyDescent="0.15">
      <c r="B34" s="200" t="s">
        <v>987</v>
      </c>
      <c r="C34" s="159" t="s">
        <v>692</v>
      </c>
      <c r="D34" s="419" t="s">
        <v>988</v>
      </c>
      <c r="E34" s="433"/>
      <c r="F34" s="433"/>
      <c r="G34" s="433"/>
      <c r="H34" s="433"/>
      <c r="I34" s="433"/>
      <c r="J34" s="433"/>
      <c r="K34" s="433"/>
      <c r="L34" s="433"/>
      <c r="M34" s="433"/>
      <c r="N34" s="433"/>
      <c r="O34" s="433"/>
      <c r="P34" s="433"/>
      <c r="Q34" s="433"/>
      <c r="R34" s="434"/>
    </row>
    <row r="35" spans="2:18" ht="13" customHeight="1" x14ac:dyDescent="0.15">
      <c r="B35" s="202"/>
      <c r="C35" s="159" t="s">
        <v>694</v>
      </c>
      <c r="D35" s="421"/>
      <c r="E35" s="435"/>
      <c r="F35" s="435"/>
      <c r="G35" s="435"/>
      <c r="H35" s="435"/>
      <c r="I35" s="435"/>
      <c r="J35" s="435"/>
      <c r="K35" s="435"/>
      <c r="L35" s="435"/>
      <c r="M35" s="435"/>
      <c r="N35" s="435"/>
      <c r="O35" s="435"/>
      <c r="P35" s="435"/>
      <c r="Q35" s="435"/>
      <c r="R35" s="436"/>
    </row>
    <row r="36" spans="2:18" ht="13" customHeight="1" x14ac:dyDescent="0.15">
      <c r="B36" s="202"/>
      <c r="C36" s="159">
        <v>2020</v>
      </c>
      <c r="D36" s="421"/>
      <c r="E36" s="435"/>
      <c r="F36" s="435"/>
      <c r="G36" s="435"/>
      <c r="H36" s="435"/>
      <c r="I36" s="435"/>
      <c r="J36" s="435"/>
      <c r="K36" s="435"/>
      <c r="L36" s="435"/>
      <c r="M36" s="435"/>
      <c r="N36" s="435"/>
      <c r="O36" s="435"/>
      <c r="P36" s="435"/>
      <c r="Q36" s="435"/>
      <c r="R36" s="436"/>
    </row>
    <row r="37" spans="2:18" ht="13" customHeight="1" x14ac:dyDescent="0.15">
      <c r="B37" s="202"/>
      <c r="C37" s="159">
        <v>2021</v>
      </c>
      <c r="D37" s="421"/>
      <c r="E37" s="435"/>
      <c r="F37" s="435"/>
      <c r="G37" s="435"/>
      <c r="H37" s="435"/>
      <c r="I37" s="435"/>
      <c r="J37" s="435"/>
      <c r="K37" s="435"/>
      <c r="L37" s="435"/>
      <c r="M37" s="435"/>
      <c r="N37" s="435"/>
      <c r="O37" s="435"/>
      <c r="P37" s="435"/>
      <c r="Q37" s="435"/>
      <c r="R37" s="436"/>
    </row>
    <row r="38" spans="2:18" ht="13" customHeight="1" x14ac:dyDescent="0.15">
      <c r="B38" s="202"/>
      <c r="C38" s="159">
        <v>2022</v>
      </c>
      <c r="D38" s="421"/>
      <c r="E38" s="435"/>
      <c r="F38" s="435"/>
      <c r="G38" s="435"/>
      <c r="H38" s="435"/>
      <c r="I38" s="435"/>
      <c r="J38" s="435"/>
      <c r="K38" s="435"/>
      <c r="L38" s="435"/>
      <c r="M38" s="435"/>
      <c r="N38" s="435"/>
      <c r="O38" s="435"/>
      <c r="P38" s="435"/>
      <c r="Q38" s="435"/>
      <c r="R38" s="436"/>
    </row>
    <row r="39" spans="2:18" ht="28" x14ac:dyDescent="0.15">
      <c r="B39" s="201"/>
      <c r="C39" s="159" t="s">
        <v>695</v>
      </c>
      <c r="D39" s="423"/>
      <c r="E39" s="437"/>
      <c r="F39" s="437"/>
      <c r="G39" s="437"/>
      <c r="H39" s="437"/>
      <c r="I39" s="437"/>
      <c r="J39" s="437"/>
      <c r="K39" s="437"/>
      <c r="L39" s="437"/>
      <c r="M39" s="437"/>
      <c r="N39" s="437"/>
      <c r="O39" s="437"/>
      <c r="P39" s="437"/>
      <c r="Q39" s="437"/>
      <c r="R39" s="438"/>
    </row>
    <row r="40" spans="2:18" ht="12.75" customHeight="1" x14ac:dyDescent="0.15">
      <c r="B40" s="200" t="s">
        <v>989</v>
      </c>
      <c r="C40" s="159" t="s">
        <v>692</v>
      </c>
      <c r="D40" s="419" t="s">
        <v>990</v>
      </c>
      <c r="E40" s="433"/>
      <c r="F40" s="433"/>
      <c r="G40" s="433"/>
      <c r="H40" s="433"/>
      <c r="I40" s="433"/>
      <c r="J40" s="433"/>
      <c r="K40" s="433"/>
      <c r="L40" s="433"/>
      <c r="M40" s="433"/>
      <c r="N40" s="433"/>
      <c r="O40" s="433"/>
      <c r="P40" s="433"/>
      <c r="Q40" s="433"/>
      <c r="R40" s="434"/>
    </row>
    <row r="41" spans="2:18" ht="13" customHeight="1" x14ac:dyDescent="0.15">
      <c r="B41" s="202"/>
      <c r="C41" s="159" t="s">
        <v>694</v>
      </c>
      <c r="D41" s="421"/>
      <c r="E41" s="435"/>
      <c r="F41" s="435"/>
      <c r="G41" s="435"/>
      <c r="H41" s="435"/>
      <c r="I41" s="435"/>
      <c r="J41" s="435"/>
      <c r="K41" s="435"/>
      <c r="L41" s="435"/>
      <c r="M41" s="435"/>
      <c r="N41" s="435"/>
      <c r="O41" s="435"/>
      <c r="P41" s="435"/>
      <c r="Q41" s="435"/>
      <c r="R41" s="436"/>
    </row>
    <row r="42" spans="2:18" ht="13" customHeight="1" x14ac:dyDescent="0.15">
      <c r="B42" s="202"/>
      <c r="C42" s="159">
        <v>2020</v>
      </c>
      <c r="D42" s="421"/>
      <c r="E42" s="435"/>
      <c r="F42" s="435"/>
      <c r="G42" s="435"/>
      <c r="H42" s="435"/>
      <c r="I42" s="435"/>
      <c r="J42" s="435"/>
      <c r="K42" s="435"/>
      <c r="L42" s="435"/>
      <c r="M42" s="435"/>
      <c r="N42" s="435"/>
      <c r="O42" s="435"/>
      <c r="P42" s="435"/>
      <c r="Q42" s="435"/>
      <c r="R42" s="436"/>
    </row>
    <row r="43" spans="2:18" ht="13" customHeight="1" x14ac:dyDescent="0.15">
      <c r="B43" s="202"/>
      <c r="C43" s="159">
        <v>2021</v>
      </c>
      <c r="D43" s="421"/>
      <c r="E43" s="435"/>
      <c r="F43" s="435"/>
      <c r="G43" s="435"/>
      <c r="H43" s="435"/>
      <c r="I43" s="435"/>
      <c r="J43" s="435"/>
      <c r="K43" s="435"/>
      <c r="L43" s="435"/>
      <c r="M43" s="435"/>
      <c r="N43" s="435"/>
      <c r="O43" s="435"/>
      <c r="P43" s="435"/>
      <c r="Q43" s="435"/>
      <c r="R43" s="436"/>
    </row>
    <row r="44" spans="2:18" ht="13" customHeight="1" x14ac:dyDescent="0.15">
      <c r="B44" s="202"/>
      <c r="C44" s="159">
        <v>2022</v>
      </c>
      <c r="D44" s="421"/>
      <c r="E44" s="435"/>
      <c r="F44" s="435"/>
      <c r="G44" s="435"/>
      <c r="H44" s="435"/>
      <c r="I44" s="435"/>
      <c r="J44" s="435"/>
      <c r="K44" s="435"/>
      <c r="L44" s="435"/>
      <c r="M44" s="435"/>
      <c r="N44" s="435"/>
      <c r="O44" s="435"/>
      <c r="P44" s="435"/>
      <c r="Q44" s="435"/>
      <c r="R44" s="436"/>
    </row>
    <row r="45" spans="2:18" ht="28" x14ac:dyDescent="0.15">
      <c r="B45" s="201"/>
      <c r="C45" s="159" t="s">
        <v>695</v>
      </c>
      <c r="D45" s="423"/>
      <c r="E45" s="437"/>
      <c r="F45" s="437"/>
      <c r="G45" s="437"/>
      <c r="H45" s="437"/>
      <c r="I45" s="437"/>
      <c r="J45" s="437"/>
      <c r="K45" s="437"/>
      <c r="L45" s="437"/>
      <c r="M45" s="437"/>
      <c r="N45" s="437"/>
      <c r="O45" s="437"/>
      <c r="P45" s="437"/>
      <c r="Q45" s="437"/>
      <c r="R45" s="438"/>
    </row>
    <row r="46" spans="2:18" x14ac:dyDescent="0.15">
      <c r="D46" s="92"/>
      <c r="E46" s="92"/>
      <c r="F46" s="92"/>
      <c r="G46" s="92"/>
      <c r="H46" s="92"/>
      <c r="I46" s="92"/>
      <c r="J46" s="92"/>
      <c r="K46" s="92"/>
      <c r="L46" s="92"/>
      <c r="M46" s="92"/>
      <c r="N46" s="92"/>
      <c r="O46" s="92"/>
      <c r="P46" s="92"/>
      <c r="Q46" s="92"/>
      <c r="R46" s="92"/>
    </row>
  </sheetData>
  <mergeCells count="85">
    <mergeCell ref="L4:L9"/>
    <mergeCell ref="M4:M9"/>
    <mergeCell ref="A2:C2"/>
    <mergeCell ref="B4:B9"/>
    <mergeCell ref="D4:D9"/>
    <mergeCell ref="E4:E9"/>
    <mergeCell ref="F4:F9"/>
    <mergeCell ref="G4:G9"/>
    <mergeCell ref="G10:G15"/>
    <mergeCell ref="H4:H9"/>
    <mergeCell ref="I4:I9"/>
    <mergeCell ref="J4:J9"/>
    <mergeCell ref="K4:K9"/>
    <mergeCell ref="N4:N9"/>
    <mergeCell ref="O4:O9"/>
    <mergeCell ref="P4:P9"/>
    <mergeCell ref="Q4:Q9"/>
    <mergeCell ref="R4:R9"/>
    <mergeCell ref="R10:R15"/>
    <mergeCell ref="B16:B21"/>
    <mergeCell ref="D16:D21"/>
    <mergeCell ref="E16:E21"/>
    <mergeCell ref="F16:F21"/>
    <mergeCell ref="G16:G21"/>
    <mergeCell ref="H10:H15"/>
    <mergeCell ref="I10:I15"/>
    <mergeCell ref="J10:J15"/>
    <mergeCell ref="K10:K15"/>
    <mergeCell ref="L10:L15"/>
    <mergeCell ref="M10:M15"/>
    <mergeCell ref="B10:B15"/>
    <mergeCell ref="D10:D15"/>
    <mergeCell ref="E10:E15"/>
    <mergeCell ref="F10:F15"/>
    <mergeCell ref="N10:N15"/>
    <mergeCell ref="O10:O15"/>
    <mergeCell ref="P10:P15"/>
    <mergeCell ref="Q10:Q15"/>
    <mergeCell ref="N16:N21"/>
    <mergeCell ref="O16:O21"/>
    <mergeCell ref="P16:P21"/>
    <mergeCell ref="Q16:Q21"/>
    <mergeCell ref="H16:H21"/>
    <mergeCell ref="I16:I21"/>
    <mergeCell ref="J16:J21"/>
    <mergeCell ref="K16:K21"/>
    <mergeCell ref="L16:L21"/>
    <mergeCell ref="B22:B27"/>
    <mergeCell ref="D22:D27"/>
    <mergeCell ref="E22:E27"/>
    <mergeCell ref="F22:F27"/>
    <mergeCell ref="G22:G27"/>
    <mergeCell ref="R16:R21"/>
    <mergeCell ref="I22:I27"/>
    <mergeCell ref="J22:J27"/>
    <mergeCell ref="K22:K27"/>
    <mergeCell ref="L22:L27"/>
    <mergeCell ref="M22:M27"/>
    <mergeCell ref="N22:N27"/>
    <mergeCell ref="O22:O27"/>
    <mergeCell ref="P22:P27"/>
    <mergeCell ref="Q22:Q27"/>
    <mergeCell ref="R22:R27"/>
    <mergeCell ref="M16:M21"/>
    <mergeCell ref="D28:D33"/>
    <mergeCell ref="E28:E33"/>
    <mergeCell ref="F28:F33"/>
    <mergeCell ref="G28:G33"/>
    <mergeCell ref="H22:H27"/>
    <mergeCell ref="B40:B45"/>
    <mergeCell ref="D40:R45"/>
    <mergeCell ref="N28:N33"/>
    <mergeCell ref="O28:O33"/>
    <mergeCell ref="P28:P33"/>
    <mergeCell ref="Q28:Q33"/>
    <mergeCell ref="R28:R33"/>
    <mergeCell ref="B34:B39"/>
    <mergeCell ref="D34:R39"/>
    <mergeCell ref="H28:H33"/>
    <mergeCell ref="I28:I33"/>
    <mergeCell ref="J28:J33"/>
    <mergeCell ref="K28:K33"/>
    <mergeCell ref="L28:L33"/>
    <mergeCell ref="M28:M33"/>
    <mergeCell ref="B28:B33"/>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9FF4-DDFE-42F5-B14C-687AE9418C44}">
  <sheetPr>
    <tabColor theme="0" tint="-4.9989318521683403E-2"/>
  </sheetPr>
  <dimension ref="A1:R45"/>
  <sheetViews>
    <sheetView showGridLines="0" zoomScale="70" zoomScaleNormal="70" workbookViewId="0">
      <selection activeCell="D28" sqref="D28:R33"/>
    </sheetView>
  </sheetViews>
  <sheetFormatPr baseColWidth="10" defaultColWidth="9" defaultRowHeight="13" x14ac:dyDescent="0.15"/>
  <cols>
    <col min="1" max="1" width="9" style="14"/>
    <col min="2" max="2" width="20.6640625" style="14" customWidth="1"/>
    <col min="3" max="18" width="15.6640625" style="14" customWidth="1"/>
    <col min="19" max="16384" width="9" style="14"/>
  </cols>
  <sheetData>
    <row r="1" spans="1:18" s="13" customFormat="1" ht="14" x14ac:dyDescent="0.15">
      <c r="A1" s="12" t="s">
        <v>991</v>
      </c>
    </row>
    <row r="2" spans="1:18" ht="59.25" customHeight="1" x14ac:dyDescent="0.15">
      <c r="A2" s="301"/>
      <c r="B2" s="301"/>
      <c r="C2" s="301"/>
      <c r="D2" s="301"/>
      <c r="E2" s="301"/>
      <c r="F2" s="301"/>
    </row>
    <row r="3" spans="1:18" ht="75" customHeight="1" x14ac:dyDescent="0.15">
      <c r="B3" s="156" t="s">
        <v>676</v>
      </c>
      <c r="C3" s="156" t="s">
        <v>295</v>
      </c>
      <c r="D3" s="156" t="s">
        <v>677</v>
      </c>
      <c r="E3" s="156" t="s">
        <v>678</v>
      </c>
      <c r="F3" s="156" t="s">
        <v>679</v>
      </c>
      <c r="G3" s="156" t="s">
        <v>680</v>
      </c>
      <c r="H3" s="156" t="s">
        <v>681</v>
      </c>
      <c r="I3" s="156" t="s">
        <v>682</v>
      </c>
      <c r="J3" s="156" t="s">
        <v>683</v>
      </c>
      <c r="K3" s="156" t="s">
        <v>684</v>
      </c>
      <c r="L3" s="156" t="s">
        <v>685</v>
      </c>
      <c r="M3" s="156" t="s">
        <v>686</v>
      </c>
      <c r="N3" s="156" t="s">
        <v>687</v>
      </c>
      <c r="O3" s="156" t="s">
        <v>688</v>
      </c>
      <c r="P3" s="156" t="s">
        <v>689</v>
      </c>
      <c r="Q3" s="156" t="s">
        <v>690</v>
      </c>
      <c r="R3" s="156" t="s">
        <v>9</v>
      </c>
    </row>
    <row r="4" spans="1:18" ht="12.75" customHeight="1" x14ac:dyDescent="0.15">
      <c r="B4" s="247" t="s">
        <v>992</v>
      </c>
      <c r="C4" s="159" t="s">
        <v>692</v>
      </c>
      <c r="D4" s="370" t="s">
        <v>993</v>
      </c>
      <c r="E4" s="371"/>
      <c r="F4" s="371"/>
      <c r="G4" s="371"/>
      <c r="H4" s="371"/>
      <c r="I4" s="371"/>
      <c r="J4" s="371"/>
      <c r="K4" s="371"/>
      <c r="L4" s="371"/>
      <c r="M4" s="371"/>
      <c r="N4" s="371"/>
      <c r="O4" s="371"/>
      <c r="P4" s="371"/>
      <c r="Q4" s="371"/>
      <c r="R4" s="372"/>
    </row>
    <row r="5" spans="1:18" ht="14" x14ac:dyDescent="0.15">
      <c r="B5" s="247"/>
      <c r="C5" s="159" t="s">
        <v>694</v>
      </c>
      <c r="D5" s="373"/>
      <c r="E5" s="461"/>
      <c r="F5" s="461"/>
      <c r="G5" s="461"/>
      <c r="H5" s="461"/>
      <c r="I5" s="461"/>
      <c r="J5" s="461"/>
      <c r="K5" s="461"/>
      <c r="L5" s="461"/>
      <c r="M5" s="461"/>
      <c r="N5" s="461"/>
      <c r="O5" s="461"/>
      <c r="P5" s="461"/>
      <c r="Q5" s="461"/>
      <c r="R5" s="375"/>
    </row>
    <row r="6" spans="1:18" x14ac:dyDescent="0.15">
      <c r="B6" s="247"/>
      <c r="C6" s="159">
        <v>2020</v>
      </c>
      <c r="D6" s="373"/>
      <c r="E6" s="461"/>
      <c r="F6" s="461"/>
      <c r="G6" s="461"/>
      <c r="H6" s="461"/>
      <c r="I6" s="461"/>
      <c r="J6" s="461"/>
      <c r="K6" s="461"/>
      <c r="L6" s="461"/>
      <c r="M6" s="461"/>
      <c r="N6" s="461"/>
      <c r="O6" s="461"/>
      <c r="P6" s="461"/>
      <c r="Q6" s="461"/>
      <c r="R6" s="375"/>
    </row>
    <row r="7" spans="1:18" x14ac:dyDescent="0.15">
      <c r="B7" s="247"/>
      <c r="C7" s="159">
        <v>2021</v>
      </c>
      <c r="D7" s="373"/>
      <c r="E7" s="461"/>
      <c r="F7" s="461"/>
      <c r="G7" s="461"/>
      <c r="H7" s="461"/>
      <c r="I7" s="461"/>
      <c r="J7" s="461"/>
      <c r="K7" s="461"/>
      <c r="L7" s="461"/>
      <c r="M7" s="461"/>
      <c r="N7" s="461"/>
      <c r="O7" s="461"/>
      <c r="P7" s="461"/>
      <c r="Q7" s="461"/>
      <c r="R7" s="375"/>
    </row>
    <row r="8" spans="1:18" x14ac:dyDescent="0.15">
      <c r="B8" s="247"/>
      <c r="C8" s="159">
        <v>2022</v>
      </c>
      <c r="D8" s="373"/>
      <c r="E8" s="461"/>
      <c r="F8" s="461"/>
      <c r="G8" s="461"/>
      <c r="H8" s="461"/>
      <c r="I8" s="461"/>
      <c r="J8" s="461"/>
      <c r="K8" s="461"/>
      <c r="L8" s="461"/>
      <c r="M8" s="461"/>
      <c r="N8" s="461"/>
      <c r="O8" s="461"/>
      <c r="P8" s="461"/>
      <c r="Q8" s="461"/>
      <c r="R8" s="375"/>
    </row>
    <row r="9" spans="1:18" ht="28" x14ac:dyDescent="0.15">
      <c r="B9" s="247"/>
      <c r="C9" s="159" t="s">
        <v>695</v>
      </c>
      <c r="D9" s="376"/>
      <c r="E9" s="377"/>
      <c r="F9" s="377"/>
      <c r="G9" s="377"/>
      <c r="H9" s="377"/>
      <c r="I9" s="377"/>
      <c r="J9" s="377"/>
      <c r="K9" s="377"/>
      <c r="L9" s="377"/>
      <c r="M9" s="377"/>
      <c r="N9" s="377"/>
      <c r="O9" s="377"/>
      <c r="P9" s="377"/>
      <c r="Q9" s="377"/>
      <c r="R9" s="378"/>
    </row>
    <row r="10" spans="1:18" ht="12.75" customHeight="1" x14ac:dyDescent="0.15">
      <c r="B10" s="200" t="s">
        <v>994</v>
      </c>
      <c r="C10" s="159" t="s">
        <v>692</v>
      </c>
      <c r="D10" s="238" t="s">
        <v>966</v>
      </c>
      <c r="E10" s="238" t="s">
        <v>966</v>
      </c>
      <c r="F10" s="238" t="s">
        <v>966</v>
      </c>
      <c r="G10" s="238" t="s">
        <v>710</v>
      </c>
      <c r="H10" s="238" t="s">
        <v>710</v>
      </c>
      <c r="I10" s="238" t="s">
        <v>995</v>
      </c>
      <c r="J10" s="238" t="s">
        <v>975</v>
      </c>
      <c r="K10" s="238" t="s">
        <v>969</v>
      </c>
      <c r="L10" s="238" t="s">
        <v>996</v>
      </c>
      <c r="M10" s="238" t="s">
        <v>713</v>
      </c>
      <c r="N10" s="238" t="s">
        <v>997</v>
      </c>
      <c r="O10" s="238" t="s">
        <v>971</v>
      </c>
      <c r="P10" s="238" t="s">
        <v>998</v>
      </c>
      <c r="Q10" s="238" t="s">
        <v>997</v>
      </c>
      <c r="R10" s="238" t="s">
        <v>997</v>
      </c>
    </row>
    <row r="11" spans="1:18" ht="12.75" customHeight="1" x14ac:dyDescent="0.15">
      <c r="B11" s="202"/>
      <c r="C11" s="159" t="s">
        <v>694</v>
      </c>
      <c r="D11" s="239"/>
      <c r="E11" s="239"/>
      <c r="F11" s="239"/>
      <c r="G11" s="239"/>
      <c r="H11" s="239"/>
      <c r="I11" s="239"/>
      <c r="J11" s="239"/>
      <c r="K11" s="239"/>
      <c r="L11" s="239"/>
      <c r="M11" s="239"/>
      <c r="N11" s="239"/>
      <c r="O11" s="239"/>
      <c r="P11" s="239"/>
      <c r="Q11" s="239"/>
      <c r="R11" s="239"/>
    </row>
    <row r="12" spans="1:18" ht="12.75" customHeight="1" x14ac:dyDescent="0.15">
      <c r="B12" s="202"/>
      <c r="C12" s="159">
        <v>2020</v>
      </c>
      <c r="D12" s="239"/>
      <c r="E12" s="239"/>
      <c r="F12" s="239"/>
      <c r="G12" s="239"/>
      <c r="H12" s="239"/>
      <c r="I12" s="239"/>
      <c r="J12" s="239"/>
      <c r="K12" s="239"/>
      <c r="L12" s="239"/>
      <c r="M12" s="239"/>
      <c r="N12" s="239"/>
      <c r="O12" s="239"/>
      <c r="P12" s="239"/>
      <c r="Q12" s="239"/>
      <c r="R12" s="239"/>
    </row>
    <row r="13" spans="1:18" ht="12.75" customHeight="1" x14ac:dyDescent="0.15">
      <c r="B13" s="202"/>
      <c r="C13" s="159">
        <v>2021</v>
      </c>
      <c r="D13" s="239"/>
      <c r="E13" s="239"/>
      <c r="F13" s="239"/>
      <c r="G13" s="239"/>
      <c r="H13" s="239"/>
      <c r="I13" s="239"/>
      <c r="J13" s="239"/>
      <c r="K13" s="239"/>
      <c r="L13" s="239"/>
      <c r="M13" s="239"/>
      <c r="N13" s="239"/>
      <c r="O13" s="239"/>
      <c r="P13" s="239"/>
      <c r="Q13" s="239"/>
      <c r="R13" s="239"/>
    </row>
    <row r="14" spans="1:18" ht="12.75" customHeight="1" x14ac:dyDescent="0.15">
      <c r="B14" s="202"/>
      <c r="C14" s="159">
        <v>2022</v>
      </c>
      <c r="D14" s="239"/>
      <c r="E14" s="239"/>
      <c r="F14" s="239"/>
      <c r="G14" s="239"/>
      <c r="H14" s="239"/>
      <c r="I14" s="239"/>
      <c r="J14" s="239"/>
      <c r="K14" s="239"/>
      <c r="L14" s="239"/>
      <c r="M14" s="239"/>
      <c r="N14" s="239"/>
      <c r="O14" s="239"/>
      <c r="P14" s="239"/>
      <c r="Q14" s="239"/>
      <c r="R14" s="239"/>
    </row>
    <row r="15" spans="1:18" ht="28" x14ac:dyDescent="0.15">
      <c r="B15" s="201"/>
      <c r="C15" s="159" t="s">
        <v>695</v>
      </c>
      <c r="D15" s="240"/>
      <c r="E15" s="240"/>
      <c r="F15" s="240"/>
      <c r="G15" s="240"/>
      <c r="H15" s="240"/>
      <c r="I15" s="240"/>
      <c r="J15" s="240"/>
      <c r="K15" s="240"/>
      <c r="L15" s="240"/>
      <c r="M15" s="240"/>
      <c r="N15" s="240"/>
      <c r="O15" s="240"/>
      <c r="P15" s="240"/>
      <c r="Q15" s="240"/>
      <c r="R15" s="240"/>
    </row>
    <row r="16" spans="1:18" ht="12.75" customHeight="1" x14ac:dyDescent="0.15">
      <c r="B16" s="200" t="s">
        <v>999</v>
      </c>
      <c r="C16" s="159" t="s">
        <v>692</v>
      </c>
      <c r="D16" s="443" t="s">
        <v>1000</v>
      </c>
      <c r="E16" s="444"/>
      <c r="F16" s="444"/>
      <c r="G16" s="444"/>
      <c r="H16" s="444"/>
      <c r="I16" s="444"/>
      <c r="J16" s="444"/>
      <c r="K16" s="444"/>
      <c r="L16" s="444"/>
      <c r="M16" s="444"/>
      <c r="N16" s="444"/>
      <c r="O16" s="444"/>
      <c r="P16" s="444"/>
      <c r="Q16" s="444"/>
      <c r="R16" s="445"/>
    </row>
    <row r="17" spans="2:18" ht="14" x14ac:dyDescent="0.15">
      <c r="B17" s="202"/>
      <c r="C17" s="159" t="s">
        <v>694</v>
      </c>
      <c r="D17" s="446"/>
      <c r="E17" s="447"/>
      <c r="F17" s="447"/>
      <c r="G17" s="447"/>
      <c r="H17" s="447"/>
      <c r="I17" s="447"/>
      <c r="J17" s="447"/>
      <c r="K17" s="447"/>
      <c r="L17" s="447"/>
      <c r="M17" s="447"/>
      <c r="N17" s="447"/>
      <c r="O17" s="447"/>
      <c r="P17" s="447"/>
      <c r="Q17" s="447"/>
      <c r="R17" s="448"/>
    </row>
    <row r="18" spans="2:18" x14ac:dyDescent="0.15">
      <c r="B18" s="202"/>
      <c r="C18" s="159">
        <v>2020</v>
      </c>
      <c r="D18" s="446"/>
      <c r="E18" s="447"/>
      <c r="F18" s="447"/>
      <c r="G18" s="447"/>
      <c r="H18" s="447"/>
      <c r="I18" s="447"/>
      <c r="J18" s="447"/>
      <c r="K18" s="447"/>
      <c r="L18" s="447"/>
      <c r="M18" s="447"/>
      <c r="N18" s="447"/>
      <c r="O18" s="447"/>
      <c r="P18" s="447"/>
      <c r="Q18" s="447"/>
      <c r="R18" s="448"/>
    </row>
    <row r="19" spans="2:18" x14ac:dyDescent="0.15">
      <c r="B19" s="202"/>
      <c r="C19" s="159">
        <v>2021</v>
      </c>
      <c r="D19" s="446"/>
      <c r="E19" s="447"/>
      <c r="F19" s="447"/>
      <c r="G19" s="447"/>
      <c r="H19" s="447"/>
      <c r="I19" s="447"/>
      <c r="J19" s="447"/>
      <c r="K19" s="447"/>
      <c r="L19" s="447"/>
      <c r="M19" s="447"/>
      <c r="N19" s="447"/>
      <c r="O19" s="447"/>
      <c r="P19" s="447"/>
      <c r="Q19" s="447"/>
      <c r="R19" s="448"/>
    </row>
    <row r="20" spans="2:18" x14ac:dyDescent="0.15">
      <c r="B20" s="202"/>
      <c r="C20" s="159">
        <v>2022</v>
      </c>
      <c r="D20" s="446"/>
      <c r="E20" s="447"/>
      <c r="F20" s="447"/>
      <c r="G20" s="447"/>
      <c r="H20" s="447"/>
      <c r="I20" s="447"/>
      <c r="J20" s="447"/>
      <c r="K20" s="447"/>
      <c r="L20" s="447"/>
      <c r="M20" s="447"/>
      <c r="N20" s="447"/>
      <c r="O20" s="447"/>
      <c r="P20" s="447"/>
      <c r="Q20" s="447"/>
      <c r="R20" s="448"/>
    </row>
    <row r="21" spans="2:18" ht="28" x14ac:dyDescent="0.15">
      <c r="B21" s="201"/>
      <c r="C21" s="159" t="s">
        <v>695</v>
      </c>
      <c r="D21" s="449"/>
      <c r="E21" s="450"/>
      <c r="F21" s="450"/>
      <c r="G21" s="450"/>
      <c r="H21" s="450"/>
      <c r="I21" s="450"/>
      <c r="J21" s="450"/>
      <c r="K21" s="450"/>
      <c r="L21" s="450"/>
      <c r="M21" s="450"/>
      <c r="N21" s="450"/>
      <c r="O21" s="450"/>
      <c r="P21" s="450"/>
      <c r="Q21" s="450"/>
      <c r="R21" s="451"/>
    </row>
    <row r="22" spans="2:18" ht="12.75" customHeight="1" x14ac:dyDescent="0.15">
      <c r="B22" s="200" t="s">
        <v>1001</v>
      </c>
      <c r="C22" s="159" t="s">
        <v>692</v>
      </c>
      <c r="D22" s="452" t="s">
        <v>1002</v>
      </c>
      <c r="E22" s="453"/>
      <c r="F22" s="453"/>
      <c r="G22" s="453"/>
      <c r="H22" s="453"/>
      <c r="I22" s="453"/>
      <c r="J22" s="453"/>
      <c r="K22" s="453"/>
      <c r="L22" s="453"/>
      <c r="M22" s="453"/>
      <c r="N22" s="453"/>
      <c r="O22" s="453"/>
      <c r="P22" s="453"/>
      <c r="Q22" s="453"/>
      <c r="R22" s="454"/>
    </row>
    <row r="23" spans="2:18" ht="12.75" customHeight="1" x14ac:dyDescent="0.15">
      <c r="B23" s="202"/>
      <c r="C23" s="159" t="s">
        <v>694</v>
      </c>
      <c r="D23" s="455"/>
      <c r="E23" s="456"/>
      <c r="F23" s="456"/>
      <c r="G23" s="456"/>
      <c r="H23" s="456"/>
      <c r="I23" s="456"/>
      <c r="J23" s="456"/>
      <c r="K23" s="456"/>
      <c r="L23" s="456"/>
      <c r="M23" s="456"/>
      <c r="N23" s="456"/>
      <c r="O23" s="456"/>
      <c r="P23" s="456"/>
      <c r="Q23" s="456"/>
      <c r="R23" s="457"/>
    </row>
    <row r="24" spans="2:18" ht="12.75" customHeight="1" x14ac:dyDescent="0.15">
      <c r="B24" s="202"/>
      <c r="C24" s="159">
        <v>2020</v>
      </c>
      <c r="D24" s="455"/>
      <c r="E24" s="456"/>
      <c r="F24" s="456"/>
      <c r="G24" s="456"/>
      <c r="H24" s="456"/>
      <c r="I24" s="456"/>
      <c r="J24" s="456"/>
      <c r="K24" s="456"/>
      <c r="L24" s="456"/>
      <c r="M24" s="456"/>
      <c r="N24" s="456"/>
      <c r="O24" s="456"/>
      <c r="P24" s="456"/>
      <c r="Q24" s="456"/>
      <c r="R24" s="457"/>
    </row>
    <row r="25" spans="2:18" ht="12.75" customHeight="1" x14ac:dyDescent="0.15">
      <c r="B25" s="202"/>
      <c r="C25" s="159">
        <v>2021</v>
      </c>
      <c r="D25" s="455"/>
      <c r="E25" s="456"/>
      <c r="F25" s="456"/>
      <c r="G25" s="456"/>
      <c r="H25" s="456"/>
      <c r="I25" s="456"/>
      <c r="J25" s="456"/>
      <c r="K25" s="456"/>
      <c r="L25" s="456"/>
      <c r="M25" s="456"/>
      <c r="N25" s="456"/>
      <c r="O25" s="456"/>
      <c r="P25" s="456"/>
      <c r="Q25" s="456"/>
      <c r="R25" s="457"/>
    </row>
    <row r="26" spans="2:18" ht="12.75" customHeight="1" x14ac:dyDescent="0.15">
      <c r="B26" s="202"/>
      <c r="C26" s="159">
        <v>2022</v>
      </c>
      <c r="D26" s="455"/>
      <c r="E26" s="456"/>
      <c r="F26" s="456"/>
      <c r="G26" s="456"/>
      <c r="H26" s="456"/>
      <c r="I26" s="456"/>
      <c r="J26" s="456"/>
      <c r="K26" s="456"/>
      <c r="L26" s="456"/>
      <c r="M26" s="456"/>
      <c r="N26" s="456"/>
      <c r="O26" s="456"/>
      <c r="P26" s="456"/>
      <c r="Q26" s="456"/>
      <c r="R26" s="457"/>
    </row>
    <row r="27" spans="2:18" ht="28" x14ac:dyDescent="0.15">
      <c r="B27" s="201"/>
      <c r="C27" s="159" t="s">
        <v>695</v>
      </c>
      <c r="D27" s="458"/>
      <c r="E27" s="459"/>
      <c r="F27" s="459"/>
      <c r="G27" s="459"/>
      <c r="H27" s="459"/>
      <c r="I27" s="459"/>
      <c r="J27" s="459"/>
      <c r="K27" s="459"/>
      <c r="L27" s="459"/>
      <c r="M27" s="459"/>
      <c r="N27" s="459"/>
      <c r="O27" s="459"/>
      <c r="P27" s="459"/>
      <c r="Q27" s="459"/>
      <c r="R27" s="460"/>
    </row>
    <row r="28" spans="2:18" ht="12.75" customHeight="1" x14ac:dyDescent="0.15">
      <c r="B28" s="200" t="s">
        <v>1003</v>
      </c>
      <c r="C28" s="159" t="s">
        <v>692</v>
      </c>
      <c r="D28" s="355" t="s">
        <v>1004</v>
      </c>
      <c r="E28" s="356"/>
      <c r="F28" s="356"/>
      <c r="G28" s="356"/>
      <c r="H28" s="356"/>
      <c r="I28" s="356"/>
      <c r="J28" s="356"/>
      <c r="K28" s="356"/>
      <c r="L28" s="356"/>
      <c r="M28" s="356"/>
      <c r="N28" s="356"/>
      <c r="O28" s="356"/>
      <c r="P28" s="356"/>
      <c r="Q28" s="356"/>
      <c r="R28" s="357"/>
    </row>
    <row r="29" spans="2:18" ht="12.75" customHeight="1" x14ac:dyDescent="0.15">
      <c r="B29" s="202"/>
      <c r="C29" s="159" t="s">
        <v>694</v>
      </c>
      <c r="D29" s="358"/>
      <c r="E29" s="442"/>
      <c r="F29" s="442"/>
      <c r="G29" s="442"/>
      <c r="H29" s="442"/>
      <c r="I29" s="442"/>
      <c r="J29" s="442"/>
      <c r="K29" s="442"/>
      <c r="L29" s="442"/>
      <c r="M29" s="442"/>
      <c r="N29" s="442"/>
      <c r="O29" s="442"/>
      <c r="P29" s="442"/>
      <c r="Q29" s="442"/>
      <c r="R29" s="360"/>
    </row>
    <row r="30" spans="2:18" ht="12.75" customHeight="1" x14ac:dyDescent="0.15">
      <c r="B30" s="202"/>
      <c r="C30" s="159">
        <v>2020</v>
      </c>
      <c r="D30" s="358"/>
      <c r="E30" s="442"/>
      <c r="F30" s="442"/>
      <c r="G30" s="442"/>
      <c r="H30" s="442"/>
      <c r="I30" s="442"/>
      <c r="J30" s="442"/>
      <c r="K30" s="442"/>
      <c r="L30" s="442"/>
      <c r="M30" s="442"/>
      <c r="N30" s="442"/>
      <c r="O30" s="442"/>
      <c r="P30" s="442"/>
      <c r="Q30" s="442"/>
      <c r="R30" s="360"/>
    </row>
    <row r="31" spans="2:18" ht="12.75" customHeight="1" x14ac:dyDescent="0.15">
      <c r="B31" s="202"/>
      <c r="C31" s="159">
        <v>2021</v>
      </c>
      <c r="D31" s="358"/>
      <c r="E31" s="442"/>
      <c r="F31" s="442"/>
      <c r="G31" s="442"/>
      <c r="H31" s="442"/>
      <c r="I31" s="442"/>
      <c r="J31" s="442"/>
      <c r="K31" s="442"/>
      <c r="L31" s="442"/>
      <c r="M31" s="442"/>
      <c r="N31" s="442"/>
      <c r="O31" s="442"/>
      <c r="P31" s="442"/>
      <c r="Q31" s="442"/>
      <c r="R31" s="360"/>
    </row>
    <row r="32" spans="2:18" ht="12.75" customHeight="1" x14ac:dyDescent="0.15">
      <c r="B32" s="202"/>
      <c r="C32" s="159">
        <v>2022</v>
      </c>
      <c r="D32" s="358"/>
      <c r="E32" s="442"/>
      <c r="F32" s="442"/>
      <c r="G32" s="442"/>
      <c r="H32" s="442"/>
      <c r="I32" s="442"/>
      <c r="J32" s="442"/>
      <c r="K32" s="442"/>
      <c r="L32" s="442"/>
      <c r="M32" s="442"/>
      <c r="N32" s="442"/>
      <c r="O32" s="442"/>
      <c r="P32" s="442"/>
      <c r="Q32" s="442"/>
      <c r="R32" s="360"/>
    </row>
    <row r="33" spans="2:18" ht="28" x14ac:dyDescent="0.15">
      <c r="B33" s="201"/>
      <c r="C33" s="159" t="s">
        <v>695</v>
      </c>
      <c r="D33" s="361"/>
      <c r="E33" s="362"/>
      <c r="F33" s="362"/>
      <c r="G33" s="362"/>
      <c r="H33" s="362"/>
      <c r="I33" s="362"/>
      <c r="J33" s="362"/>
      <c r="K33" s="362"/>
      <c r="L33" s="362"/>
      <c r="M33" s="362"/>
      <c r="N33" s="362"/>
      <c r="O33" s="362"/>
      <c r="P33" s="362"/>
      <c r="Q33" s="362"/>
      <c r="R33" s="363"/>
    </row>
    <row r="34" spans="2:18" x14ac:dyDescent="0.15">
      <c r="E34" s="63"/>
      <c r="F34" s="63"/>
    </row>
    <row r="35" spans="2:18" x14ac:dyDescent="0.15">
      <c r="E35" s="63"/>
      <c r="F35" s="63"/>
    </row>
    <row r="36" spans="2:18" x14ac:dyDescent="0.15">
      <c r="E36" s="63"/>
      <c r="F36" s="63"/>
    </row>
    <row r="37" spans="2:18" x14ac:dyDescent="0.15">
      <c r="E37" s="63"/>
      <c r="F37" s="63"/>
    </row>
    <row r="38" spans="2:18" x14ac:dyDescent="0.15">
      <c r="E38" s="63"/>
      <c r="F38" s="63"/>
    </row>
    <row r="39" spans="2:18" x14ac:dyDescent="0.15">
      <c r="E39" s="63"/>
      <c r="F39" s="63"/>
    </row>
    <row r="40" spans="2:18" x14ac:dyDescent="0.15">
      <c r="E40" s="63"/>
      <c r="F40" s="63"/>
    </row>
    <row r="41" spans="2:18" x14ac:dyDescent="0.15">
      <c r="E41" s="63"/>
      <c r="F41" s="63"/>
    </row>
    <row r="42" spans="2:18" x14ac:dyDescent="0.15">
      <c r="E42" s="63"/>
      <c r="F42" s="63"/>
    </row>
    <row r="43" spans="2:18" x14ac:dyDescent="0.15">
      <c r="E43" s="63"/>
      <c r="F43" s="63"/>
    </row>
    <row r="44" spans="2:18" x14ac:dyDescent="0.15">
      <c r="E44" s="63"/>
      <c r="F44" s="63"/>
    </row>
    <row r="45" spans="2:18" x14ac:dyDescent="0.15">
      <c r="E45" s="63"/>
      <c r="F45" s="63"/>
    </row>
  </sheetData>
  <mergeCells count="25">
    <mergeCell ref="A2:F2"/>
    <mergeCell ref="B4:B9"/>
    <mergeCell ref="D4:R9"/>
    <mergeCell ref="B10:B15"/>
    <mergeCell ref="D10:D15"/>
    <mergeCell ref="E10:E15"/>
    <mergeCell ref="F10:F15"/>
    <mergeCell ref="G10:G15"/>
    <mergeCell ref="H10:H15"/>
    <mergeCell ref="I10:I15"/>
    <mergeCell ref="B28:B33"/>
    <mergeCell ref="D28:R33"/>
    <mergeCell ref="P10:P15"/>
    <mergeCell ref="Q10:Q15"/>
    <mergeCell ref="R10:R15"/>
    <mergeCell ref="B16:B21"/>
    <mergeCell ref="D16:R21"/>
    <mergeCell ref="B22:B27"/>
    <mergeCell ref="D22:R27"/>
    <mergeCell ref="J10:J15"/>
    <mergeCell ref="K10:K15"/>
    <mergeCell ref="L10:L15"/>
    <mergeCell ref="M10:M15"/>
    <mergeCell ref="N10:N15"/>
    <mergeCell ref="O10:O1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E7DB4-221C-4341-8DCB-558A2C7D608C}">
  <sheetPr>
    <tabColor theme="0" tint="-4.9989318521683403E-2"/>
  </sheetPr>
  <dimension ref="A1:M20"/>
  <sheetViews>
    <sheetView showGridLines="0" zoomScale="85" zoomScaleNormal="85" workbookViewId="0">
      <selection activeCell="J35" sqref="J35"/>
    </sheetView>
  </sheetViews>
  <sheetFormatPr baseColWidth="10" defaultColWidth="9" defaultRowHeight="13" x14ac:dyDescent="0.15"/>
  <cols>
    <col min="1" max="1" width="9" style="11"/>
    <col min="2" max="2" width="35" style="11" customWidth="1"/>
    <col min="3" max="3" width="26.33203125" style="11" customWidth="1"/>
    <col min="4" max="4" width="23.33203125" style="11" customWidth="1"/>
    <col min="5" max="13" width="15.6640625" style="11" customWidth="1"/>
    <col min="14" max="16384" width="9" style="11"/>
  </cols>
  <sheetData>
    <row r="1" spans="1:13" customFormat="1" ht="14" x14ac:dyDescent="0.15">
      <c r="A1" s="12" t="s">
        <v>1005</v>
      </c>
      <c r="B1" s="87"/>
      <c r="C1" s="87"/>
      <c r="D1" s="87"/>
      <c r="E1" s="87"/>
      <c r="F1" s="87"/>
      <c r="G1" s="87"/>
      <c r="H1" s="87"/>
      <c r="I1" s="87"/>
      <c r="J1" s="87"/>
      <c r="K1" s="87"/>
      <c r="L1" s="87"/>
      <c r="M1" s="87"/>
    </row>
    <row r="3" spans="1:13" ht="32.25" customHeight="1" x14ac:dyDescent="0.15">
      <c r="B3" s="251" t="s">
        <v>517</v>
      </c>
      <c r="C3" s="251" t="s">
        <v>1006</v>
      </c>
      <c r="D3" s="251" t="s">
        <v>1007</v>
      </c>
      <c r="E3" s="64" t="s">
        <v>1008</v>
      </c>
      <c r="F3" s="64"/>
      <c r="G3" s="64"/>
      <c r="H3" s="64" t="s">
        <v>1009</v>
      </c>
      <c r="I3" s="64"/>
      <c r="J3" s="64"/>
      <c r="K3" s="64" t="s">
        <v>1010</v>
      </c>
      <c r="L3" s="64"/>
      <c r="M3" s="64"/>
    </row>
    <row r="4" spans="1:13" x14ac:dyDescent="0.15">
      <c r="B4" s="462"/>
      <c r="C4" s="462"/>
      <c r="D4" s="462"/>
      <c r="E4" s="156">
        <v>2020</v>
      </c>
      <c r="F4" s="156">
        <v>2021</v>
      </c>
      <c r="G4" s="156">
        <v>2022</v>
      </c>
      <c r="H4" s="156">
        <v>2020</v>
      </c>
      <c r="I4" s="156">
        <v>2021</v>
      </c>
      <c r="J4" s="156">
        <v>2022</v>
      </c>
      <c r="K4" s="156">
        <v>2020</v>
      </c>
      <c r="L4" s="156">
        <v>2021</v>
      </c>
      <c r="M4" s="156">
        <v>2022</v>
      </c>
    </row>
    <row r="5" spans="1:13" ht="14" x14ac:dyDescent="0.15">
      <c r="B5" s="247" t="s">
        <v>522</v>
      </c>
      <c r="C5" s="159" t="s">
        <v>523</v>
      </c>
      <c r="D5" s="157" t="s">
        <v>524</v>
      </c>
      <c r="E5" s="147">
        <f t="shared" ref="E5" si="0">SUM(E6:E9)</f>
        <v>4</v>
      </c>
      <c r="F5" s="147">
        <f>SUM(F6:F9)</f>
        <v>4</v>
      </c>
      <c r="G5" s="147">
        <f>SUM(G6:G9)</f>
        <v>2</v>
      </c>
      <c r="H5" s="65">
        <v>0</v>
      </c>
      <c r="I5" s="65">
        <v>0</v>
      </c>
      <c r="J5" s="65">
        <v>0</v>
      </c>
      <c r="K5" s="157">
        <v>0</v>
      </c>
      <c r="L5" s="157">
        <v>0</v>
      </c>
      <c r="M5" s="157">
        <v>0</v>
      </c>
    </row>
    <row r="6" spans="1:13" ht="14" x14ac:dyDescent="0.15">
      <c r="B6" s="247"/>
      <c r="C6" s="159" t="s">
        <v>525</v>
      </c>
      <c r="D6" s="157" t="s">
        <v>524</v>
      </c>
      <c r="E6" s="147">
        <v>1</v>
      </c>
      <c r="F6" s="157">
        <v>1</v>
      </c>
      <c r="G6" s="157">
        <v>0</v>
      </c>
      <c r="H6" s="65">
        <v>0</v>
      </c>
      <c r="I6" s="65">
        <v>0</v>
      </c>
      <c r="J6" s="65">
        <v>0</v>
      </c>
      <c r="K6" s="157">
        <v>0</v>
      </c>
      <c r="L6" s="157">
        <v>0</v>
      </c>
      <c r="M6" s="157">
        <v>0</v>
      </c>
    </row>
    <row r="7" spans="1:13" ht="14" x14ac:dyDescent="0.15">
      <c r="B7" s="247"/>
      <c r="C7" s="159" t="s">
        <v>526</v>
      </c>
      <c r="D7" s="157" t="s">
        <v>524</v>
      </c>
      <c r="E7" s="147">
        <v>0</v>
      </c>
      <c r="F7" s="147">
        <v>0</v>
      </c>
      <c r="G7" s="147">
        <v>0</v>
      </c>
      <c r="H7" s="65">
        <v>0</v>
      </c>
      <c r="I7" s="65">
        <v>0</v>
      </c>
      <c r="J7" s="65">
        <v>0</v>
      </c>
      <c r="K7" s="157">
        <v>0</v>
      </c>
      <c r="L7" s="157">
        <v>0</v>
      </c>
      <c r="M7" s="157">
        <v>0</v>
      </c>
    </row>
    <row r="8" spans="1:13" ht="14" x14ac:dyDescent="0.15">
      <c r="B8" s="247"/>
      <c r="C8" s="159" t="s">
        <v>639</v>
      </c>
      <c r="D8" s="157" t="s">
        <v>524</v>
      </c>
      <c r="E8" s="147">
        <v>3</v>
      </c>
      <c r="F8" s="157">
        <v>3</v>
      </c>
      <c r="G8" s="157">
        <v>2</v>
      </c>
      <c r="H8" s="65">
        <v>0</v>
      </c>
      <c r="I8" s="65">
        <v>0</v>
      </c>
      <c r="J8" s="65">
        <v>0</v>
      </c>
      <c r="K8" s="157">
        <v>0</v>
      </c>
      <c r="L8" s="157">
        <v>0</v>
      </c>
      <c r="M8" s="157">
        <v>0</v>
      </c>
    </row>
    <row r="9" spans="1:13" ht="14" x14ac:dyDescent="0.15">
      <c r="B9" s="247"/>
      <c r="C9" s="159" t="s">
        <v>528</v>
      </c>
      <c r="D9" s="157" t="s">
        <v>524</v>
      </c>
      <c r="E9" s="147">
        <v>0</v>
      </c>
      <c r="F9" s="147">
        <v>0</v>
      </c>
      <c r="G9" s="147">
        <v>0</v>
      </c>
      <c r="H9" s="65">
        <v>0</v>
      </c>
      <c r="I9" s="65">
        <v>0</v>
      </c>
      <c r="J9" s="65">
        <v>0</v>
      </c>
      <c r="K9" s="157">
        <v>0</v>
      </c>
      <c r="L9" s="157">
        <v>0</v>
      </c>
      <c r="M9" s="157">
        <v>0</v>
      </c>
    </row>
    <row r="10" spans="1:13" ht="14" x14ac:dyDescent="0.15">
      <c r="B10" s="247" t="s">
        <v>529</v>
      </c>
      <c r="C10" s="159" t="s">
        <v>530</v>
      </c>
      <c r="D10" s="157" t="s">
        <v>524</v>
      </c>
      <c r="E10" s="147">
        <f t="shared" ref="E10" si="1">SUM(E11:E18)</f>
        <v>16</v>
      </c>
      <c r="F10" s="147">
        <f>SUM(F11:F18)</f>
        <v>14</v>
      </c>
      <c r="G10" s="147">
        <f>SUM(G11:G18)</f>
        <v>11</v>
      </c>
      <c r="H10" s="65">
        <v>0</v>
      </c>
      <c r="I10" s="65">
        <v>0</v>
      </c>
      <c r="J10" s="65">
        <v>0</v>
      </c>
      <c r="K10" s="157">
        <v>0</v>
      </c>
      <c r="L10" s="157">
        <v>0</v>
      </c>
      <c r="M10" s="157">
        <v>0</v>
      </c>
    </row>
    <row r="11" spans="1:13" ht="14" x14ac:dyDescent="0.15">
      <c r="B11" s="247"/>
      <c r="C11" s="159" t="s">
        <v>531</v>
      </c>
      <c r="D11" s="157" t="s">
        <v>524</v>
      </c>
      <c r="E11" s="147">
        <v>0</v>
      </c>
      <c r="F11" s="147">
        <v>0</v>
      </c>
      <c r="G11" s="147">
        <v>0</v>
      </c>
      <c r="H11" s="65">
        <v>0</v>
      </c>
      <c r="I11" s="65">
        <v>0</v>
      </c>
      <c r="J11" s="65">
        <v>0</v>
      </c>
      <c r="K11" s="157">
        <v>0</v>
      </c>
      <c r="L11" s="157">
        <v>0</v>
      </c>
      <c r="M11" s="157">
        <v>0</v>
      </c>
    </row>
    <row r="12" spans="1:13" ht="14" x14ac:dyDescent="0.15">
      <c r="B12" s="247"/>
      <c r="C12" s="159" t="s">
        <v>532</v>
      </c>
      <c r="D12" s="157" t="s">
        <v>524</v>
      </c>
      <c r="E12" s="147">
        <v>3</v>
      </c>
      <c r="F12" s="157">
        <v>3</v>
      </c>
      <c r="G12" s="157">
        <v>2</v>
      </c>
      <c r="H12" s="65">
        <v>0</v>
      </c>
      <c r="I12" s="65">
        <v>0</v>
      </c>
      <c r="J12" s="65">
        <v>0</v>
      </c>
      <c r="K12" s="157">
        <v>0</v>
      </c>
      <c r="L12" s="157">
        <v>0</v>
      </c>
      <c r="M12" s="157">
        <v>0</v>
      </c>
    </row>
    <row r="13" spans="1:13" ht="14" x14ac:dyDescent="0.15">
      <c r="B13" s="247"/>
      <c r="C13" s="159" t="s">
        <v>533</v>
      </c>
      <c r="D13" s="157" t="s">
        <v>524</v>
      </c>
      <c r="E13" s="147">
        <v>3</v>
      </c>
      <c r="F13" s="157">
        <v>3</v>
      </c>
      <c r="G13" s="157">
        <v>2</v>
      </c>
      <c r="H13" s="65">
        <v>0</v>
      </c>
      <c r="I13" s="65">
        <v>0</v>
      </c>
      <c r="J13" s="65">
        <v>0</v>
      </c>
      <c r="K13" s="157">
        <v>0</v>
      </c>
      <c r="L13" s="157">
        <v>0</v>
      </c>
      <c r="M13" s="157">
        <v>0</v>
      </c>
    </row>
    <row r="14" spans="1:13" ht="14" x14ac:dyDescent="0.15">
      <c r="B14" s="247"/>
      <c r="C14" s="159" t="s">
        <v>534</v>
      </c>
      <c r="D14" s="157" t="s">
        <v>524</v>
      </c>
      <c r="E14" s="147">
        <v>4</v>
      </c>
      <c r="F14" s="157">
        <v>3</v>
      </c>
      <c r="G14" s="157">
        <v>3</v>
      </c>
      <c r="H14" s="65">
        <v>0</v>
      </c>
      <c r="I14" s="65">
        <v>0</v>
      </c>
      <c r="J14" s="65">
        <v>0</v>
      </c>
      <c r="K14" s="157">
        <v>0</v>
      </c>
      <c r="L14" s="157">
        <v>0</v>
      </c>
      <c r="M14" s="157">
        <v>0</v>
      </c>
    </row>
    <row r="15" spans="1:13" ht="28" x14ac:dyDescent="0.15">
      <c r="B15" s="247"/>
      <c r="C15" s="159" t="s">
        <v>535</v>
      </c>
      <c r="D15" s="157" t="s">
        <v>524</v>
      </c>
      <c r="E15" s="147">
        <v>4</v>
      </c>
      <c r="F15" s="157">
        <v>3</v>
      </c>
      <c r="G15" s="157">
        <v>3</v>
      </c>
      <c r="H15" s="65">
        <v>0</v>
      </c>
      <c r="I15" s="65">
        <v>0</v>
      </c>
      <c r="J15" s="65">
        <v>0</v>
      </c>
      <c r="K15" s="157">
        <v>0</v>
      </c>
      <c r="L15" s="157">
        <v>0</v>
      </c>
      <c r="M15" s="157">
        <v>0</v>
      </c>
    </row>
    <row r="16" spans="1:13" ht="14" x14ac:dyDescent="0.15">
      <c r="B16" s="247"/>
      <c r="C16" s="159" t="s">
        <v>536</v>
      </c>
      <c r="D16" s="157" t="s">
        <v>524</v>
      </c>
      <c r="E16" s="147">
        <v>0</v>
      </c>
      <c r="F16" s="147">
        <v>0</v>
      </c>
      <c r="G16" s="147">
        <v>0</v>
      </c>
      <c r="H16" s="65">
        <v>0</v>
      </c>
      <c r="I16" s="65">
        <v>0</v>
      </c>
      <c r="J16" s="65">
        <v>0</v>
      </c>
      <c r="K16" s="157">
        <v>0</v>
      </c>
      <c r="L16" s="157">
        <v>0</v>
      </c>
      <c r="M16" s="157">
        <v>0</v>
      </c>
    </row>
    <row r="17" spans="2:13" ht="14" x14ac:dyDescent="0.15">
      <c r="B17" s="247"/>
      <c r="C17" s="47" t="s">
        <v>537</v>
      </c>
      <c r="D17" s="157" t="s">
        <v>524</v>
      </c>
      <c r="E17" s="147">
        <v>0</v>
      </c>
      <c r="F17" s="147">
        <v>0</v>
      </c>
      <c r="G17" s="147">
        <v>0</v>
      </c>
      <c r="H17" s="65">
        <v>0</v>
      </c>
      <c r="I17" s="65">
        <v>0</v>
      </c>
      <c r="J17" s="65">
        <v>0</v>
      </c>
      <c r="K17" s="157">
        <v>0</v>
      </c>
      <c r="L17" s="157">
        <v>0</v>
      </c>
      <c r="M17" s="157">
        <v>0</v>
      </c>
    </row>
    <row r="18" spans="2:13" ht="14" x14ac:dyDescent="0.15">
      <c r="B18" s="247"/>
      <c r="C18" s="47" t="s">
        <v>640</v>
      </c>
      <c r="D18" s="157" t="s">
        <v>524</v>
      </c>
      <c r="E18" s="147">
        <v>2</v>
      </c>
      <c r="F18" s="157">
        <v>2</v>
      </c>
      <c r="G18" s="157">
        <v>1</v>
      </c>
      <c r="H18" s="65">
        <v>0</v>
      </c>
      <c r="I18" s="65">
        <v>0</v>
      </c>
      <c r="J18" s="65">
        <v>0</v>
      </c>
      <c r="K18" s="157">
        <v>0</v>
      </c>
      <c r="L18" s="157">
        <v>0</v>
      </c>
      <c r="M18" s="157">
        <v>0</v>
      </c>
    </row>
    <row r="19" spans="2:13" ht="25.5" customHeight="1" x14ac:dyDescent="0.15">
      <c r="B19" s="66" t="s">
        <v>539</v>
      </c>
      <c r="C19" s="67"/>
      <c r="D19" s="157" t="s">
        <v>524</v>
      </c>
      <c r="E19" s="147">
        <v>2</v>
      </c>
      <c r="F19" s="157">
        <v>1</v>
      </c>
      <c r="G19" s="157">
        <v>0</v>
      </c>
      <c r="H19" s="65">
        <v>0</v>
      </c>
      <c r="I19" s="65">
        <v>0</v>
      </c>
      <c r="J19" s="65">
        <v>0</v>
      </c>
      <c r="K19" s="157">
        <v>0</v>
      </c>
      <c r="L19" s="157">
        <v>0</v>
      </c>
      <c r="M19" s="157">
        <v>0</v>
      </c>
    </row>
    <row r="20" spans="2:13" ht="14" x14ac:dyDescent="0.15">
      <c r="B20" s="66" t="s">
        <v>300</v>
      </c>
      <c r="C20" s="67"/>
      <c r="D20" s="157" t="s">
        <v>524</v>
      </c>
      <c r="E20" s="147">
        <v>0</v>
      </c>
      <c r="F20" s="147">
        <v>0</v>
      </c>
      <c r="G20" s="147">
        <v>0</v>
      </c>
      <c r="H20" s="15">
        <v>0</v>
      </c>
      <c r="I20" s="15">
        <v>0</v>
      </c>
      <c r="J20" s="15">
        <v>0</v>
      </c>
      <c r="K20" s="147">
        <v>0</v>
      </c>
      <c r="L20" s="147">
        <v>0</v>
      </c>
      <c r="M20" s="147">
        <v>0</v>
      </c>
    </row>
  </sheetData>
  <mergeCells count="5">
    <mergeCell ref="B3:B4"/>
    <mergeCell ref="C3:C4"/>
    <mergeCell ref="D3:D4"/>
    <mergeCell ref="B5:B9"/>
    <mergeCell ref="B10:B18"/>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9AF56-8D3A-4BC3-9E1F-2D17A57FFAB5}">
  <sheetPr>
    <tabColor theme="1"/>
  </sheetPr>
  <dimension ref="A2:I8"/>
  <sheetViews>
    <sheetView showGridLines="0" topLeftCell="F14" workbookViewId="0">
      <selection activeCell="F14" sqref="F14"/>
    </sheetView>
  </sheetViews>
  <sheetFormatPr baseColWidth="10" defaultColWidth="8.83203125" defaultRowHeight="14" x14ac:dyDescent="0.15"/>
  <sheetData>
    <row r="2" spans="1:9" s="72" customFormat="1" ht="6.75" customHeight="1" x14ac:dyDescent="0.15">
      <c r="A2" s="84"/>
      <c r="B2" s="84"/>
      <c r="C2" s="84"/>
      <c r="D2" s="84"/>
      <c r="E2" s="84"/>
      <c r="F2" s="84"/>
      <c r="G2" s="84"/>
      <c r="H2" s="84"/>
      <c r="I2" s="84"/>
    </row>
    <row r="3" spans="1:9" x14ac:dyDescent="0.15">
      <c r="A3" s="87" t="s">
        <v>1011</v>
      </c>
      <c r="B3" s="87"/>
      <c r="C3" s="87"/>
      <c r="D3" s="87"/>
      <c r="E3" s="87"/>
      <c r="F3" s="87"/>
      <c r="G3" s="87"/>
      <c r="H3" s="87"/>
      <c r="I3" s="87"/>
    </row>
    <row r="4" spans="1:9" x14ac:dyDescent="0.15">
      <c r="A4" s="85" t="s">
        <v>1</v>
      </c>
      <c r="B4" s="87"/>
      <c r="C4" s="87"/>
      <c r="D4" s="87"/>
      <c r="E4" s="87"/>
      <c r="F4" s="87"/>
      <c r="G4" s="87"/>
      <c r="H4" s="87"/>
      <c r="I4" s="87"/>
    </row>
    <row r="8" spans="1:9" x14ac:dyDescent="0.15">
      <c r="A8" s="87" t="s">
        <v>2</v>
      </c>
      <c r="B8" s="87"/>
      <c r="C8" s="87"/>
      <c r="D8" s="87"/>
      <c r="E8" s="87"/>
      <c r="F8" s="87"/>
      <c r="G8" s="87"/>
      <c r="H8" s="87"/>
      <c r="I8" s="87"/>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8"/>
  <sheetViews>
    <sheetView showGridLines="0" zoomScaleNormal="100" workbookViewId="0">
      <selection activeCell="C75" sqref="C75:C78"/>
    </sheetView>
  </sheetViews>
  <sheetFormatPr baseColWidth="10" defaultColWidth="8.6640625" defaultRowHeight="13" x14ac:dyDescent="0.15"/>
  <cols>
    <col min="1" max="1" width="8.6640625" style="1"/>
    <col min="2" max="2" width="40.5" style="2" customWidth="1"/>
    <col min="3" max="3" width="27.5" style="3" customWidth="1"/>
    <col min="4" max="4" width="37.83203125" style="3" customWidth="1"/>
    <col min="5" max="5" width="33" style="3" customWidth="1"/>
    <col min="6" max="6" width="45.33203125" style="3" customWidth="1"/>
    <col min="7" max="16384" width="8.6640625" style="1"/>
  </cols>
  <sheetData>
    <row r="1" spans="2:6" x14ac:dyDescent="0.15">
      <c r="B1" s="11"/>
      <c r="C1" s="11"/>
      <c r="D1" s="11"/>
      <c r="E1" s="11"/>
      <c r="F1" s="11"/>
    </row>
    <row r="2" spans="2:6" ht="16" x14ac:dyDescent="0.15">
      <c r="B2" s="8" t="s">
        <v>1012</v>
      </c>
      <c r="C2" s="9" t="s">
        <v>1013</v>
      </c>
      <c r="D2" s="9" t="s">
        <v>1014</v>
      </c>
      <c r="E2" s="10" t="s">
        <v>1015</v>
      </c>
      <c r="F2" s="9" t="s">
        <v>1016</v>
      </c>
    </row>
    <row r="3" spans="2:6" ht="84" customHeight="1" x14ac:dyDescent="0.15">
      <c r="B3" s="4" t="s">
        <v>1017</v>
      </c>
      <c r="C3" s="5" t="s">
        <v>1018</v>
      </c>
      <c r="D3" s="5" t="s">
        <v>1019</v>
      </c>
      <c r="E3" s="6"/>
      <c r="F3" s="6"/>
    </row>
    <row r="4" spans="2:6" ht="84.5" customHeight="1" x14ac:dyDescent="0.15">
      <c r="B4" s="4" t="s">
        <v>1020</v>
      </c>
      <c r="C4" s="5" t="s">
        <v>1018</v>
      </c>
      <c r="D4" s="5" t="s">
        <v>1021</v>
      </c>
      <c r="E4" s="6"/>
      <c r="F4" s="6"/>
    </row>
    <row r="5" spans="2:6" ht="65" customHeight="1" x14ac:dyDescent="0.15">
      <c r="B5" s="4" t="s">
        <v>1022</v>
      </c>
      <c r="C5" s="5" t="s">
        <v>1023</v>
      </c>
      <c r="D5" s="5" t="s">
        <v>1024</v>
      </c>
      <c r="E5" s="6"/>
      <c r="F5" s="6"/>
    </row>
    <row r="6" spans="2:6" ht="69.5" customHeight="1" x14ac:dyDescent="0.15">
      <c r="B6" s="4" t="s">
        <v>1025</v>
      </c>
      <c r="C6" s="5" t="s">
        <v>1026</v>
      </c>
      <c r="D6" s="5" t="s">
        <v>1027</v>
      </c>
      <c r="E6" s="6"/>
      <c r="F6" s="6"/>
    </row>
    <row r="7" spans="2:6" ht="94.5" customHeight="1" x14ac:dyDescent="0.15">
      <c r="B7" s="4" t="s">
        <v>1028</v>
      </c>
      <c r="C7" s="5" t="s">
        <v>1026</v>
      </c>
      <c r="D7" s="5" t="s">
        <v>1029</v>
      </c>
      <c r="E7" s="6"/>
      <c r="F7" s="6"/>
    </row>
    <row r="8" spans="2:6" ht="84" customHeight="1" x14ac:dyDescent="0.15">
      <c r="B8" s="4" t="s">
        <v>1030</v>
      </c>
      <c r="C8" s="5" t="s">
        <v>1023</v>
      </c>
      <c r="D8" s="5" t="s">
        <v>1031</v>
      </c>
      <c r="E8" s="6"/>
      <c r="F8" s="6"/>
    </row>
    <row r="9" spans="2:6" ht="74.25" customHeight="1" x14ac:dyDescent="0.15">
      <c r="B9" s="4" t="s">
        <v>1032</v>
      </c>
      <c r="C9" s="5" t="s">
        <v>1026</v>
      </c>
      <c r="D9" s="5" t="s">
        <v>1033</v>
      </c>
      <c r="E9" s="6"/>
      <c r="F9" s="6"/>
    </row>
    <row r="10" spans="2:6" ht="99" customHeight="1" x14ac:dyDescent="0.15">
      <c r="B10" s="4" t="s">
        <v>1034</v>
      </c>
      <c r="C10" s="5" t="s">
        <v>1035</v>
      </c>
      <c r="D10" s="5" t="s">
        <v>1036</v>
      </c>
      <c r="E10" s="6"/>
      <c r="F10" s="6"/>
    </row>
    <row r="11" spans="2:6" ht="81.5" customHeight="1" x14ac:dyDescent="0.15">
      <c r="B11" s="4" t="s">
        <v>1037</v>
      </c>
      <c r="C11" s="5" t="s">
        <v>1023</v>
      </c>
      <c r="D11" s="5" t="s">
        <v>1038</v>
      </c>
      <c r="E11" s="6"/>
      <c r="F11" s="6"/>
    </row>
    <row r="12" spans="2:6" ht="74.5" customHeight="1" x14ac:dyDescent="0.15">
      <c r="B12" s="4" t="s">
        <v>1039</v>
      </c>
      <c r="C12" s="5" t="s">
        <v>1040</v>
      </c>
      <c r="D12" s="5" t="s">
        <v>1041</v>
      </c>
      <c r="E12" s="6"/>
      <c r="F12" s="6"/>
    </row>
    <row r="13" spans="2:6" ht="99" customHeight="1" x14ac:dyDescent="0.15">
      <c r="B13" s="4" t="s">
        <v>1042</v>
      </c>
      <c r="C13" s="5" t="s">
        <v>1023</v>
      </c>
      <c r="D13" s="5" t="s">
        <v>1043</v>
      </c>
      <c r="E13" s="6"/>
      <c r="F13" s="6"/>
    </row>
    <row r="14" spans="2:6" ht="87" customHeight="1" x14ac:dyDescent="0.15">
      <c r="B14" s="4" t="s">
        <v>1044</v>
      </c>
      <c r="C14" s="5" t="s">
        <v>1023</v>
      </c>
      <c r="D14" s="5" t="s">
        <v>1045</v>
      </c>
      <c r="E14" s="6"/>
      <c r="F14" s="6"/>
    </row>
    <row r="15" spans="2:6" ht="62.5" customHeight="1" x14ac:dyDescent="0.15">
      <c r="B15" s="4" t="s">
        <v>1046</v>
      </c>
      <c r="C15" s="5" t="s">
        <v>1047</v>
      </c>
      <c r="D15" s="5" t="s">
        <v>1048</v>
      </c>
      <c r="E15" s="6"/>
      <c r="F15" s="6"/>
    </row>
    <row r="16" spans="2:6" ht="62.5" customHeight="1" x14ac:dyDescent="0.15">
      <c r="B16" s="4" t="s">
        <v>1049</v>
      </c>
      <c r="C16" s="5" t="s">
        <v>1047</v>
      </c>
      <c r="D16" s="5" t="s">
        <v>1048</v>
      </c>
      <c r="E16" s="6"/>
      <c r="F16" s="6"/>
    </row>
    <row r="17" spans="2:6" ht="56.5" customHeight="1" x14ac:dyDescent="0.15">
      <c r="B17" s="4" t="s">
        <v>1050</v>
      </c>
      <c r="C17" s="5" t="s">
        <v>1023</v>
      </c>
      <c r="D17" s="5" t="s">
        <v>1051</v>
      </c>
      <c r="E17" s="6"/>
      <c r="F17" s="6"/>
    </row>
    <row r="18" spans="2:6" ht="57.75" customHeight="1" x14ac:dyDescent="0.15">
      <c r="B18" s="4" t="s">
        <v>1052</v>
      </c>
      <c r="C18" s="5" t="s">
        <v>1023</v>
      </c>
      <c r="D18" s="5" t="s">
        <v>1053</v>
      </c>
      <c r="E18" s="6"/>
      <c r="F18" s="6"/>
    </row>
    <row r="19" spans="2:6" ht="57" customHeight="1" x14ac:dyDescent="0.15">
      <c r="B19" s="4" t="s">
        <v>1054</v>
      </c>
      <c r="C19" s="5" t="s">
        <v>1023</v>
      </c>
      <c r="D19" s="5" t="s">
        <v>1055</v>
      </c>
      <c r="E19" s="6"/>
      <c r="F19" s="6"/>
    </row>
    <row r="20" spans="2:6" ht="55" customHeight="1" x14ac:dyDescent="0.15">
      <c r="B20" s="4" t="s">
        <v>1056</v>
      </c>
      <c r="C20" s="5" t="s">
        <v>1023</v>
      </c>
      <c r="D20" s="5" t="s">
        <v>1057</v>
      </c>
      <c r="E20" s="6"/>
      <c r="F20" s="6"/>
    </row>
    <row r="21" spans="2:6" ht="53" customHeight="1" x14ac:dyDescent="0.15">
      <c r="B21" s="4" t="s">
        <v>1056</v>
      </c>
      <c r="C21" s="5" t="s">
        <v>1023</v>
      </c>
      <c r="D21" s="5" t="s">
        <v>1058</v>
      </c>
      <c r="E21" s="6"/>
      <c r="F21" s="6"/>
    </row>
    <row r="22" spans="2:6" ht="46.5" customHeight="1" x14ac:dyDescent="0.15">
      <c r="B22" s="4" t="s">
        <v>1059</v>
      </c>
      <c r="C22" s="5" t="s">
        <v>1035</v>
      </c>
      <c r="D22" s="5" t="s">
        <v>1060</v>
      </c>
      <c r="E22" s="6"/>
      <c r="F22" s="6"/>
    </row>
    <row r="23" spans="2:6" ht="63.75" customHeight="1" x14ac:dyDescent="0.15">
      <c r="B23" s="4" t="s">
        <v>1061</v>
      </c>
      <c r="C23" s="5" t="s">
        <v>1062</v>
      </c>
      <c r="D23" s="5" t="s">
        <v>1063</v>
      </c>
      <c r="E23" s="6"/>
      <c r="F23" s="6"/>
    </row>
    <row r="24" spans="2:6" ht="69.5" customHeight="1" x14ac:dyDescent="0.15">
      <c r="B24" s="4" t="s">
        <v>1064</v>
      </c>
      <c r="C24" s="5" t="s">
        <v>1062</v>
      </c>
      <c r="D24" s="5" t="s">
        <v>1065</v>
      </c>
      <c r="E24" s="6"/>
      <c r="F24" s="6"/>
    </row>
    <row r="25" spans="2:6" ht="48" customHeight="1" x14ac:dyDescent="0.15">
      <c r="B25" s="4" t="s">
        <v>63</v>
      </c>
      <c r="C25" s="5" t="s">
        <v>1066</v>
      </c>
      <c r="D25" s="5" t="s">
        <v>1067</v>
      </c>
      <c r="E25" s="6"/>
      <c r="F25" s="6"/>
    </row>
    <row r="26" spans="2:6" ht="49" customHeight="1" x14ac:dyDescent="0.15">
      <c r="B26" s="4" t="s">
        <v>1068</v>
      </c>
      <c r="C26" s="5" t="s">
        <v>1066</v>
      </c>
      <c r="D26" s="5" t="s">
        <v>1069</v>
      </c>
      <c r="E26" s="6"/>
      <c r="F26" s="6"/>
    </row>
    <row r="27" spans="2:6" ht="51.5" customHeight="1" x14ac:dyDescent="0.15">
      <c r="B27" s="4" t="s">
        <v>69</v>
      </c>
      <c r="C27" s="5" t="s">
        <v>1047</v>
      </c>
      <c r="D27" s="5" t="s">
        <v>1070</v>
      </c>
      <c r="E27" s="6"/>
      <c r="F27" s="6"/>
    </row>
    <row r="28" spans="2:6" ht="51.5" customHeight="1" x14ac:dyDescent="0.15">
      <c r="B28" s="4" t="s">
        <v>1071</v>
      </c>
      <c r="C28" s="5" t="s">
        <v>1047</v>
      </c>
      <c r="D28" s="5" t="s">
        <v>1072</v>
      </c>
      <c r="E28" s="6"/>
      <c r="F28" s="6"/>
    </row>
    <row r="29" spans="2:6" ht="47.5" customHeight="1" x14ac:dyDescent="0.15">
      <c r="B29" s="4" t="s">
        <v>1073</v>
      </c>
      <c r="C29" s="5" t="s">
        <v>1047</v>
      </c>
      <c r="D29" s="5" t="s">
        <v>1074</v>
      </c>
      <c r="E29" s="6"/>
      <c r="F29" s="6"/>
    </row>
    <row r="30" spans="2:6" ht="52" customHeight="1" x14ac:dyDescent="0.15">
      <c r="B30" s="4" t="s">
        <v>1075</v>
      </c>
      <c r="C30" s="5" t="s">
        <v>1076</v>
      </c>
      <c r="D30" s="5" t="s">
        <v>1077</v>
      </c>
      <c r="E30" s="6"/>
      <c r="F30" s="6"/>
    </row>
    <row r="31" spans="2:6" ht="44" customHeight="1" x14ac:dyDescent="0.15">
      <c r="B31" s="4" t="s">
        <v>1078</v>
      </c>
      <c r="C31" s="5" t="s">
        <v>1079</v>
      </c>
      <c r="D31" s="5" t="s">
        <v>1080</v>
      </c>
      <c r="E31" s="6"/>
      <c r="F31" s="6"/>
    </row>
    <row r="32" spans="2:6" ht="45" customHeight="1" x14ac:dyDescent="0.15">
      <c r="B32" s="4" t="s">
        <v>1081</v>
      </c>
      <c r="C32" s="5" t="s">
        <v>1076</v>
      </c>
      <c r="D32" s="5" t="s">
        <v>1082</v>
      </c>
      <c r="E32" s="6"/>
      <c r="F32" s="6"/>
    </row>
    <row r="33" spans="2:6" ht="40.5" customHeight="1" x14ac:dyDescent="0.15">
      <c r="B33" s="4" t="s">
        <v>1083</v>
      </c>
      <c r="C33" s="5" t="s">
        <v>1035</v>
      </c>
      <c r="D33" s="5" t="s">
        <v>1084</v>
      </c>
      <c r="E33" s="6"/>
      <c r="F33" s="6"/>
    </row>
    <row r="34" spans="2:6" ht="50.25" customHeight="1" x14ac:dyDescent="0.15">
      <c r="B34" s="4" t="s">
        <v>1085</v>
      </c>
      <c r="C34" s="5" t="s">
        <v>1086</v>
      </c>
      <c r="D34" s="5" t="s">
        <v>1087</v>
      </c>
      <c r="E34" s="6"/>
      <c r="F34" s="6"/>
    </row>
    <row r="35" spans="2:6" ht="81.75" customHeight="1" x14ac:dyDescent="0.15">
      <c r="B35" s="4" t="s">
        <v>1088</v>
      </c>
      <c r="C35" s="5" t="s">
        <v>1086</v>
      </c>
      <c r="D35" s="5" t="s">
        <v>1089</v>
      </c>
      <c r="E35" s="6"/>
      <c r="F35" s="6"/>
    </row>
    <row r="36" spans="2:6" ht="93.75" customHeight="1" x14ac:dyDescent="0.15">
      <c r="B36" s="4" t="s">
        <v>1090</v>
      </c>
      <c r="C36" s="5" t="s">
        <v>1086</v>
      </c>
      <c r="D36" s="5" t="s">
        <v>1091</v>
      </c>
      <c r="E36" s="6"/>
      <c r="F36" s="6"/>
    </row>
    <row r="37" spans="2:6" ht="100.5" customHeight="1" x14ac:dyDescent="0.15">
      <c r="B37" s="4" t="s">
        <v>1092</v>
      </c>
      <c r="C37" s="5" t="s">
        <v>1086</v>
      </c>
      <c r="D37" s="5" t="s">
        <v>1093</v>
      </c>
      <c r="E37" s="6"/>
      <c r="F37" s="6"/>
    </row>
    <row r="38" spans="2:6" ht="108.75" customHeight="1" x14ac:dyDescent="0.15">
      <c r="B38" s="4" t="s">
        <v>1094</v>
      </c>
      <c r="C38" s="5" t="s">
        <v>1086</v>
      </c>
      <c r="D38" s="5" t="s">
        <v>1095</v>
      </c>
      <c r="E38" s="6"/>
      <c r="F38" s="6"/>
    </row>
    <row r="39" spans="2:6" ht="98.25" customHeight="1" x14ac:dyDescent="0.15">
      <c r="B39" s="4" t="s">
        <v>1096</v>
      </c>
      <c r="C39" s="5" t="s">
        <v>1086</v>
      </c>
      <c r="D39" s="5" t="s">
        <v>1097</v>
      </c>
      <c r="E39" s="6"/>
      <c r="F39" s="6"/>
    </row>
    <row r="40" spans="2:6" ht="45.5" customHeight="1" x14ac:dyDescent="0.15">
      <c r="B40" s="4" t="s">
        <v>1098</v>
      </c>
      <c r="C40" s="5" t="s">
        <v>1040</v>
      </c>
      <c r="D40" s="5" t="s">
        <v>1099</v>
      </c>
      <c r="E40" s="6"/>
      <c r="F40" s="6"/>
    </row>
    <row r="41" spans="2:6" ht="34.5" customHeight="1" x14ac:dyDescent="0.15">
      <c r="B41" s="4" t="s">
        <v>1100</v>
      </c>
      <c r="C41" s="5" t="s">
        <v>1040</v>
      </c>
      <c r="D41" s="5" t="s">
        <v>1101</v>
      </c>
      <c r="E41" s="6"/>
      <c r="F41" s="6"/>
    </row>
    <row r="42" spans="2:6" ht="59" customHeight="1" x14ac:dyDescent="0.15">
      <c r="B42" s="4" t="s">
        <v>1102</v>
      </c>
      <c r="C42" s="5" t="s">
        <v>1040</v>
      </c>
      <c r="D42" s="5" t="s">
        <v>1103</v>
      </c>
      <c r="E42" s="6"/>
      <c r="F42" s="6"/>
    </row>
    <row r="43" spans="2:6" ht="41.25" customHeight="1" x14ac:dyDescent="0.15">
      <c r="B43" s="4" t="s">
        <v>1104</v>
      </c>
      <c r="C43" s="5" t="s">
        <v>1040</v>
      </c>
      <c r="D43" s="5" t="s">
        <v>1105</v>
      </c>
      <c r="E43" s="6"/>
      <c r="F43" s="6"/>
    </row>
    <row r="44" spans="2:6" ht="44.25" customHeight="1" x14ac:dyDescent="0.15">
      <c r="B44" s="4" t="s">
        <v>1106</v>
      </c>
      <c r="C44" s="5" t="s">
        <v>1040</v>
      </c>
      <c r="D44" s="5" t="s">
        <v>1107</v>
      </c>
      <c r="E44" s="6"/>
      <c r="F44" s="6"/>
    </row>
    <row r="45" spans="2:6" ht="44.25" customHeight="1" x14ac:dyDescent="0.15">
      <c r="B45" s="4" t="s">
        <v>1108</v>
      </c>
      <c r="C45" s="5" t="s">
        <v>1040</v>
      </c>
      <c r="D45" s="5" t="s">
        <v>1109</v>
      </c>
      <c r="E45" s="6"/>
      <c r="F45" s="6"/>
    </row>
    <row r="46" spans="2:6" ht="35.25" customHeight="1" x14ac:dyDescent="0.15">
      <c r="B46" s="4" t="s">
        <v>1110</v>
      </c>
      <c r="C46" s="5" t="s">
        <v>1040</v>
      </c>
      <c r="D46" s="5" t="s">
        <v>1111</v>
      </c>
      <c r="E46" s="6"/>
      <c r="F46" s="6"/>
    </row>
    <row r="47" spans="2:6" ht="29.5" customHeight="1" x14ac:dyDescent="0.15">
      <c r="B47" s="4" t="s">
        <v>1112</v>
      </c>
      <c r="C47" s="5" t="s">
        <v>1040</v>
      </c>
      <c r="D47" s="5" t="s">
        <v>1113</v>
      </c>
      <c r="E47" s="6"/>
      <c r="F47" s="6"/>
    </row>
    <row r="48" spans="2:6" ht="27.75" customHeight="1" x14ac:dyDescent="0.15">
      <c r="B48" s="4" t="s">
        <v>1114</v>
      </c>
      <c r="C48" s="5" t="s">
        <v>1040</v>
      </c>
      <c r="D48" s="5" t="s">
        <v>1115</v>
      </c>
      <c r="E48" s="6"/>
      <c r="F48" s="6"/>
    </row>
    <row r="49" spans="2:6" ht="41.25" customHeight="1" x14ac:dyDescent="0.15">
      <c r="B49" s="4" t="s">
        <v>1116</v>
      </c>
      <c r="C49" s="5" t="s">
        <v>1117</v>
      </c>
      <c r="D49" s="5" t="s">
        <v>1118</v>
      </c>
      <c r="E49" s="6"/>
      <c r="F49" s="6"/>
    </row>
    <row r="50" spans="2:6" ht="31.5" customHeight="1" x14ac:dyDescent="0.15">
      <c r="B50" s="4" t="s">
        <v>1119</v>
      </c>
      <c r="C50" s="5" t="s">
        <v>1117</v>
      </c>
      <c r="D50" s="5" t="s">
        <v>1120</v>
      </c>
      <c r="E50" s="6"/>
      <c r="F50" s="6"/>
    </row>
    <row r="51" spans="2:6" ht="45.75" customHeight="1" x14ac:dyDescent="0.15">
      <c r="B51" s="4" t="s">
        <v>1121</v>
      </c>
      <c r="C51" s="5" t="s">
        <v>1117</v>
      </c>
      <c r="D51" s="5" t="s">
        <v>1122</v>
      </c>
      <c r="E51" s="6"/>
      <c r="F51" s="6"/>
    </row>
    <row r="52" spans="2:6" ht="42" customHeight="1" x14ac:dyDescent="0.15">
      <c r="B52" s="4" t="s">
        <v>1123</v>
      </c>
      <c r="C52" s="5" t="s">
        <v>1117</v>
      </c>
      <c r="D52" s="5" t="s">
        <v>1124</v>
      </c>
      <c r="E52" s="6"/>
      <c r="F52" s="6"/>
    </row>
    <row r="53" spans="2:6" ht="40" customHeight="1" x14ac:dyDescent="0.15">
      <c r="B53" s="4" t="s">
        <v>1125</v>
      </c>
      <c r="C53" s="5" t="s">
        <v>1117</v>
      </c>
      <c r="D53" s="5" t="s">
        <v>1126</v>
      </c>
      <c r="E53" s="6"/>
      <c r="F53" s="6"/>
    </row>
    <row r="54" spans="2:6" ht="40.5" customHeight="1" x14ac:dyDescent="0.15">
      <c r="B54" s="4" t="s">
        <v>1127</v>
      </c>
      <c r="C54" s="5" t="s">
        <v>1117</v>
      </c>
      <c r="D54" s="5" t="s">
        <v>1128</v>
      </c>
      <c r="E54" s="6"/>
      <c r="F54" s="6"/>
    </row>
    <row r="55" spans="2:6" ht="42" customHeight="1" x14ac:dyDescent="0.15">
      <c r="B55" s="4" t="s">
        <v>1129</v>
      </c>
      <c r="C55" s="5" t="s">
        <v>1117</v>
      </c>
      <c r="D55" s="5" t="s">
        <v>1130</v>
      </c>
      <c r="E55" s="6"/>
      <c r="F55" s="6"/>
    </row>
    <row r="56" spans="2:6" ht="54.75" customHeight="1" x14ac:dyDescent="0.15">
      <c r="B56" s="4" t="s">
        <v>1131</v>
      </c>
      <c r="C56" s="5" t="s">
        <v>1117</v>
      </c>
      <c r="D56" s="5" t="s">
        <v>1132</v>
      </c>
      <c r="E56" s="6"/>
      <c r="F56" s="6"/>
    </row>
    <row r="57" spans="2:6" ht="32.5" customHeight="1" x14ac:dyDescent="0.15">
      <c r="B57" s="4" t="s">
        <v>1133</v>
      </c>
      <c r="C57" s="5" t="s">
        <v>1117</v>
      </c>
      <c r="D57" s="5" t="s">
        <v>1134</v>
      </c>
      <c r="E57" s="6"/>
      <c r="F57" s="6"/>
    </row>
    <row r="58" spans="2:6" ht="34.5" customHeight="1" x14ac:dyDescent="0.15">
      <c r="B58" s="4" t="s">
        <v>1135</v>
      </c>
      <c r="C58" s="5" t="s">
        <v>1117</v>
      </c>
      <c r="D58" s="5" t="s">
        <v>1136</v>
      </c>
      <c r="E58" s="6"/>
      <c r="F58" s="6"/>
    </row>
    <row r="59" spans="2:6" ht="34.5" customHeight="1" x14ac:dyDescent="0.15">
      <c r="B59" s="4" t="s">
        <v>1137</v>
      </c>
      <c r="C59" s="5" t="s">
        <v>1117</v>
      </c>
      <c r="D59" s="5" t="s">
        <v>1138</v>
      </c>
      <c r="E59" s="6"/>
      <c r="F59" s="6"/>
    </row>
    <row r="60" spans="2:6" ht="34.5" customHeight="1" x14ac:dyDescent="0.15">
      <c r="B60" s="4" t="s">
        <v>1139</v>
      </c>
      <c r="C60" s="5" t="s">
        <v>1117</v>
      </c>
      <c r="D60" s="5" t="s">
        <v>1140</v>
      </c>
      <c r="E60" s="6"/>
      <c r="F60" s="6"/>
    </row>
    <row r="61" spans="2:6" ht="42.75" customHeight="1" x14ac:dyDescent="0.15">
      <c r="B61" s="4" t="s">
        <v>1141</v>
      </c>
      <c r="C61" s="5" t="s">
        <v>1117</v>
      </c>
      <c r="D61" s="5" t="s">
        <v>1142</v>
      </c>
      <c r="E61" s="6"/>
      <c r="F61" s="6"/>
    </row>
    <row r="62" spans="2:6" ht="34.5" customHeight="1" x14ac:dyDescent="0.15">
      <c r="B62" s="4" t="s">
        <v>123</v>
      </c>
      <c r="C62" s="5" t="s">
        <v>1117</v>
      </c>
      <c r="D62" s="5" t="s">
        <v>1143</v>
      </c>
      <c r="E62" s="6"/>
      <c r="F62" s="6"/>
    </row>
    <row r="63" spans="2:6" ht="34.5" customHeight="1" x14ac:dyDescent="0.15">
      <c r="B63" s="4" t="s">
        <v>125</v>
      </c>
      <c r="C63" s="5" t="s">
        <v>1117</v>
      </c>
      <c r="D63" s="5" t="s">
        <v>1144</v>
      </c>
      <c r="E63" s="6"/>
      <c r="F63" s="6"/>
    </row>
    <row r="64" spans="2:6" ht="45.5" customHeight="1" x14ac:dyDescent="0.15">
      <c r="B64" s="4" t="s">
        <v>128</v>
      </c>
      <c r="C64" s="5" t="s">
        <v>1117</v>
      </c>
      <c r="D64" s="5" t="s">
        <v>1145</v>
      </c>
      <c r="E64" s="6"/>
      <c r="F64" s="6"/>
    </row>
    <row r="65" spans="2:6" ht="62.5" customHeight="1" x14ac:dyDescent="0.15">
      <c r="B65" s="4" t="s">
        <v>131</v>
      </c>
      <c r="C65" s="5" t="s">
        <v>1117</v>
      </c>
      <c r="D65" s="5" t="s">
        <v>1146</v>
      </c>
      <c r="E65" s="6"/>
      <c r="F65" s="6"/>
    </row>
    <row r="66" spans="2:6" ht="62.5" customHeight="1" x14ac:dyDescent="0.15">
      <c r="B66" s="4" t="s">
        <v>134</v>
      </c>
      <c r="C66" s="5" t="s">
        <v>1117</v>
      </c>
      <c r="D66" s="5" t="s">
        <v>1147</v>
      </c>
      <c r="E66" s="6"/>
      <c r="F66" s="6"/>
    </row>
    <row r="67" spans="2:6" ht="62.5" customHeight="1" x14ac:dyDescent="0.15">
      <c r="B67" s="4" t="s">
        <v>137</v>
      </c>
      <c r="C67" s="5" t="s">
        <v>1117</v>
      </c>
      <c r="D67" s="5" t="s">
        <v>1148</v>
      </c>
      <c r="E67" s="6"/>
      <c r="F67" s="6"/>
    </row>
    <row r="68" spans="2:6" ht="62.5" customHeight="1" x14ac:dyDescent="0.15">
      <c r="B68" s="4" t="s">
        <v>1149</v>
      </c>
      <c r="C68" s="5" t="s">
        <v>1117</v>
      </c>
      <c r="D68" s="7" t="s">
        <v>1150</v>
      </c>
      <c r="E68" s="6"/>
      <c r="F68" s="6"/>
    </row>
    <row r="69" spans="2:6" ht="57" customHeight="1" x14ac:dyDescent="0.15">
      <c r="B69" s="4" t="s">
        <v>143</v>
      </c>
      <c r="C69" s="5" t="s">
        <v>1117</v>
      </c>
      <c r="D69" s="7" t="s">
        <v>1151</v>
      </c>
      <c r="E69" s="6"/>
      <c r="F69" s="6"/>
    </row>
    <row r="70" spans="2:6" ht="57" customHeight="1" x14ac:dyDescent="0.15">
      <c r="B70" s="4" t="s">
        <v>146</v>
      </c>
      <c r="C70" s="5" t="s">
        <v>1117</v>
      </c>
      <c r="D70" s="7" t="s">
        <v>1152</v>
      </c>
      <c r="E70" s="6"/>
      <c r="F70" s="6"/>
    </row>
    <row r="71" spans="2:6" ht="57" customHeight="1" x14ac:dyDescent="0.15">
      <c r="B71" s="4" t="s">
        <v>149</v>
      </c>
      <c r="C71" s="5" t="s">
        <v>1117</v>
      </c>
      <c r="D71" s="7" t="s">
        <v>1153</v>
      </c>
      <c r="E71" s="6"/>
      <c r="F71" s="6"/>
    </row>
    <row r="72" spans="2:6" ht="57" customHeight="1" x14ac:dyDescent="0.15">
      <c r="B72" s="4" t="s">
        <v>152</v>
      </c>
      <c r="C72" s="5" t="s">
        <v>1117</v>
      </c>
      <c r="D72" s="7" t="s">
        <v>1154</v>
      </c>
      <c r="E72" s="6"/>
      <c r="F72" s="6"/>
    </row>
    <row r="73" spans="2:6" ht="57" customHeight="1" x14ac:dyDescent="0.15">
      <c r="B73" s="4" t="s">
        <v>1155</v>
      </c>
      <c r="C73" s="5" t="s">
        <v>1117</v>
      </c>
      <c r="D73" s="7" t="s">
        <v>1156</v>
      </c>
      <c r="E73" s="6"/>
      <c r="F73" s="6"/>
    </row>
    <row r="74" spans="2:6" ht="63" customHeight="1" x14ac:dyDescent="0.15">
      <c r="B74" s="4" t="s">
        <v>1157</v>
      </c>
      <c r="C74" s="5" t="s">
        <v>1117</v>
      </c>
      <c r="D74" s="7" t="s">
        <v>1158</v>
      </c>
      <c r="E74" s="6"/>
      <c r="F74" s="6"/>
    </row>
    <row r="75" spans="2:6" ht="72.75" customHeight="1" x14ac:dyDescent="0.15">
      <c r="B75" s="4" t="s">
        <v>1159</v>
      </c>
      <c r="C75" s="5" t="s">
        <v>1117</v>
      </c>
      <c r="D75" s="7" t="s">
        <v>1160</v>
      </c>
      <c r="E75" s="6"/>
      <c r="F75" s="6"/>
    </row>
    <row r="76" spans="2:6" ht="96" customHeight="1" x14ac:dyDescent="0.15">
      <c r="B76" s="4" t="s">
        <v>1161</v>
      </c>
      <c r="C76" s="5" t="s">
        <v>1117</v>
      </c>
      <c r="D76" s="7" t="s">
        <v>1162</v>
      </c>
      <c r="E76" s="6"/>
      <c r="F76" s="6"/>
    </row>
    <row r="77" spans="2:6" ht="76.5" customHeight="1" x14ac:dyDescent="0.15">
      <c r="B77" s="4" t="s">
        <v>1163</v>
      </c>
      <c r="C77" s="5" t="s">
        <v>1117</v>
      </c>
      <c r="D77" s="7" t="s">
        <v>1164</v>
      </c>
      <c r="E77" s="6"/>
      <c r="F77" s="6"/>
    </row>
    <row r="78" spans="2:6" ht="79.5" customHeight="1" x14ac:dyDescent="0.15">
      <c r="B78" s="4" t="s">
        <v>1165</v>
      </c>
      <c r="C78" s="5" t="s">
        <v>1117</v>
      </c>
      <c r="D78" s="7" t="s">
        <v>1166</v>
      </c>
      <c r="E78" s="6"/>
      <c r="F78" s="6"/>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18076-D1BA-4C71-886C-799E1BFE041C}">
  <sheetPr>
    <tabColor theme="0" tint="-4.9989318521683403E-2"/>
  </sheetPr>
  <dimension ref="A1:X41"/>
  <sheetViews>
    <sheetView showGridLines="0" topLeftCell="A22" zoomScale="110" zoomScaleNormal="110" workbookViewId="0">
      <selection activeCell="R23" sqref="R23"/>
    </sheetView>
  </sheetViews>
  <sheetFormatPr baseColWidth="10" defaultColWidth="9" defaultRowHeight="13" x14ac:dyDescent="0.15"/>
  <cols>
    <col min="1" max="1" width="5" style="14" customWidth="1"/>
    <col min="2" max="2" width="12.6640625" style="14" customWidth="1"/>
    <col min="3" max="3" width="14.33203125" style="14" customWidth="1"/>
    <col min="4" max="6" width="10.6640625" style="14" customWidth="1"/>
    <col min="7" max="7" width="14.33203125" style="14" customWidth="1"/>
    <col min="8" max="8" width="15.33203125" style="14" customWidth="1"/>
    <col min="9" max="9" width="14.5" style="14" customWidth="1"/>
    <col min="10" max="10" width="14.83203125" style="14" customWidth="1"/>
    <col min="11" max="11" width="15.33203125" style="14" customWidth="1"/>
    <col min="12" max="16384" width="9" style="14"/>
  </cols>
  <sheetData>
    <row r="1" spans="1:24" s="11" customFormat="1" ht="14" x14ac:dyDescent="0.15">
      <c r="A1" s="88" t="s">
        <v>4</v>
      </c>
      <c r="B1" s="89"/>
      <c r="C1" s="89"/>
      <c r="D1" s="89"/>
      <c r="E1" s="89"/>
      <c r="F1" s="89"/>
      <c r="G1" s="89"/>
      <c r="H1" s="89"/>
      <c r="I1" s="89"/>
      <c r="J1" s="89"/>
      <c r="K1" s="89"/>
      <c r="L1" s="89"/>
      <c r="M1" s="89"/>
      <c r="N1" s="89"/>
      <c r="O1" s="89"/>
      <c r="P1" s="89"/>
      <c r="Q1" s="89"/>
      <c r="R1" s="89"/>
      <c r="S1" s="89"/>
      <c r="T1" s="89"/>
      <c r="U1" s="89"/>
      <c r="V1" s="89"/>
      <c r="W1" s="90"/>
      <c r="X1" s="90"/>
    </row>
    <row r="2" spans="1:24" ht="14.25" customHeight="1" x14ac:dyDescent="0.15">
      <c r="A2" s="91"/>
      <c r="B2" s="91"/>
      <c r="C2" s="91"/>
      <c r="D2" s="91"/>
      <c r="E2" s="91"/>
      <c r="F2" s="91"/>
      <c r="G2" s="91"/>
      <c r="H2" s="91"/>
      <c r="I2" s="91"/>
      <c r="J2" s="91"/>
      <c r="K2" s="91"/>
      <c r="L2" s="91"/>
      <c r="M2" s="91"/>
      <c r="N2" s="91"/>
      <c r="O2" s="91"/>
      <c r="P2" s="91"/>
      <c r="Q2" s="91"/>
      <c r="R2" s="91"/>
      <c r="S2" s="91"/>
      <c r="T2" s="91"/>
      <c r="U2" s="91"/>
      <c r="V2" s="91"/>
      <c r="W2" s="92"/>
      <c r="X2" s="92"/>
    </row>
    <row r="3" spans="1:24" ht="13.5" customHeight="1" x14ac:dyDescent="0.15">
      <c r="A3" s="91"/>
      <c r="B3" s="183" t="s">
        <v>5</v>
      </c>
      <c r="C3" s="184" t="s">
        <v>6</v>
      </c>
      <c r="D3" s="185"/>
      <c r="E3" s="185"/>
      <c r="F3" s="186"/>
      <c r="G3" s="183" t="s">
        <v>7</v>
      </c>
      <c r="H3" s="183"/>
      <c r="I3" s="183"/>
      <c r="J3" s="183"/>
      <c r="K3" s="183"/>
      <c r="L3" s="183" t="s">
        <v>8</v>
      </c>
      <c r="M3" s="183"/>
      <c r="N3" s="183"/>
      <c r="O3" s="183"/>
      <c r="P3" s="183"/>
      <c r="Q3" s="183"/>
      <c r="R3" s="183" t="s">
        <v>9</v>
      </c>
      <c r="S3" s="183"/>
      <c r="T3" s="183"/>
      <c r="U3" s="183"/>
      <c r="V3" s="91"/>
      <c r="W3" s="92"/>
      <c r="X3" s="92"/>
    </row>
    <row r="4" spans="1:24" ht="13.5" customHeight="1" x14ac:dyDescent="0.15">
      <c r="A4" s="91"/>
      <c r="B4" s="183"/>
      <c r="C4" s="187"/>
      <c r="D4" s="188"/>
      <c r="E4" s="188"/>
      <c r="F4" s="189"/>
      <c r="G4" s="183"/>
      <c r="H4" s="183"/>
      <c r="I4" s="183"/>
      <c r="J4" s="183"/>
      <c r="K4" s="183"/>
      <c r="L4" s="183"/>
      <c r="M4" s="183"/>
      <c r="N4" s="183"/>
      <c r="O4" s="183"/>
      <c r="P4" s="183"/>
      <c r="Q4" s="183"/>
      <c r="R4" s="183"/>
      <c r="S4" s="183"/>
      <c r="T4" s="183"/>
      <c r="U4" s="183"/>
      <c r="V4" s="91"/>
      <c r="W4" s="92"/>
      <c r="X4" s="92"/>
    </row>
    <row r="5" spans="1:24" ht="14" x14ac:dyDescent="0.15">
      <c r="A5" s="91"/>
      <c r="B5" s="183"/>
      <c r="C5" s="190"/>
      <c r="D5" s="191"/>
      <c r="E5" s="191"/>
      <c r="F5" s="192"/>
      <c r="G5" s="146">
        <v>2015</v>
      </c>
      <c r="H5" s="146">
        <v>2016</v>
      </c>
      <c r="I5" s="146">
        <v>2017</v>
      </c>
      <c r="J5" s="146">
        <v>2018</v>
      </c>
      <c r="K5" s="146">
        <v>2019</v>
      </c>
      <c r="L5" s="183"/>
      <c r="M5" s="183"/>
      <c r="N5" s="183"/>
      <c r="O5" s="183"/>
      <c r="P5" s="183"/>
      <c r="Q5" s="183"/>
      <c r="R5" s="183"/>
      <c r="S5" s="183"/>
      <c r="T5" s="183"/>
      <c r="U5" s="183"/>
      <c r="V5" s="91"/>
      <c r="W5" s="92"/>
      <c r="X5" s="92"/>
    </row>
    <row r="6" spans="1:24" ht="52.5" customHeight="1" x14ac:dyDescent="0.15">
      <c r="A6" s="91"/>
      <c r="B6" s="182">
        <v>1</v>
      </c>
      <c r="C6" s="182" t="s">
        <v>10</v>
      </c>
      <c r="D6" s="182" t="s">
        <v>11</v>
      </c>
      <c r="E6" s="182" t="s">
        <v>12</v>
      </c>
      <c r="F6" s="182"/>
      <c r="G6" s="93" t="s">
        <v>13</v>
      </c>
      <c r="H6" s="93" t="s">
        <v>13</v>
      </c>
      <c r="I6" s="94">
        <v>0</v>
      </c>
      <c r="J6" s="94">
        <v>1.8974000000000001E-2</v>
      </c>
      <c r="K6" s="94">
        <v>2.3717999999999999E-2</v>
      </c>
      <c r="L6" s="182" t="s">
        <v>14</v>
      </c>
      <c r="M6" s="182"/>
      <c r="N6" s="182"/>
      <c r="O6" s="182"/>
      <c r="P6" s="182"/>
      <c r="Q6" s="182"/>
      <c r="R6" s="182" t="s">
        <v>15</v>
      </c>
      <c r="S6" s="182"/>
      <c r="T6" s="182"/>
      <c r="U6" s="182"/>
      <c r="V6" s="91"/>
      <c r="W6" s="92"/>
      <c r="X6" s="92"/>
    </row>
    <row r="7" spans="1:24" ht="28.5" customHeight="1" x14ac:dyDescent="0.15">
      <c r="A7" s="91"/>
      <c r="B7" s="182"/>
      <c r="C7" s="182"/>
      <c r="D7" s="182"/>
      <c r="E7" s="182" t="s">
        <v>16</v>
      </c>
      <c r="F7" s="182"/>
      <c r="G7" s="93" t="s">
        <v>13</v>
      </c>
      <c r="H7" s="93" t="s">
        <v>13</v>
      </c>
      <c r="I7" s="94">
        <v>0</v>
      </c>
      <c r="J7" s="94">
        <v>1.456288</v>
      </c>
      <c r="K7" s="94">
        <v>2.2247520000000001</v>
      </c>
      <c r="L7" s="182"/>
      <c r="M7" s="182"/>
      <c r="N7" s="182"/>
      <c r="O7" s="182"/>
      <c r="P7" s="182"/>
      <c r="Q7" s="182"/>
      <c r="R7" s="182"/>
      <c r="S7" s="182"/>
      <c r="T7" s="182"/>
      <c r="U7" s="182"/>
      <c r="V7" s="91"/>
      <c r="W7" s="92"/>
      <c r="X7" s="92"/>
    </row>
    <row r="8" spans="1:24" ht="36.75" customHeight="1" x14ac:dyDescent="0.15">
      <c r="A8" s="91"/>
      <c r="B8" s="182"/>
      <c r="C8" s="182"/>
      <c r="D8" s="182"/>
      <c r="E8" s="182" t="s">
        <v>17</v>
      </c>
      <c r="F8" s="182"/>
      <c r="G8" s="93" t="s">
        <v>13</v>
      </c>
      <c r="H8" s="93" t="s">
        <v>13</v>
      </c>
      <c r="I8" s="94">
        <v>3.16873</v>
      </c>
      <c r="J8" s="94">
        <v>0.28936000000000001</v>
      </c>
      <c r="K8" s="94">
        <v>10.127603000000001</v>
      </c>
      <c r="L8" s="182"/>
      <c r="M8" s="182"/>
      <c r="N8" s="182"/>
      <c r="O8" s="182"/>
      <c r="P8" s="182"/>
      <c r="Q8" s="182"/>
      <c r="R8" s="182"/>
      <c r="S8" s="182"/>
      <c r="T8" s="182"/>
      <c r="U8" s="182"/>
      <c r="V8" s="91"/>
      <c r="W8" s="92"/>
      <c r="X8" s="92"/>
    </row>
    <row r="9" spans="1:24" ht="42" x14ac:dyDescent="0.15">
      <c r="A9" s="91"/>
      <c r="B9" s="182"/>
      <c r="C9" s="182"/>
      <c r="D9" s="182" t="s">
        <v>18</v>
      </c>
      <c r="E9" s="182" t="s">
        <v>19</v>
      </c>
      <c r="F9" s="147" t="s">
        <v>12</v>
      </c>
      <c r="G9" s="93" t="s">
        <v>13</v>
      </c>
      <c r="H9" s="93" t="s">
        <v>13</v>
      </c>
      <c r="I9" s="94">
        <v>0</v>
      </c>
      <c r="J9" s="94">
        <v>9.4870000000000006E-3</v>
      </c>
      <c r="K9" s="94">
        <v>0</v>
      </c>
      <c r="L9" s="182"/>
      <c r="M9" s="182"/>
      <c r="N9" s="182"/>
      <c r="O9" s="182"/>
      <c r="P9" s="182"/>
      <c r="Q9" s="182"/>
      <c r="R9" s="182"/>
      <c r="S9" s="182"/>
      <c r="T9" s="182"/>
      <c r="U9" s="182"/>
      <c r="V9" s="91"/>
      <c r="W9" s="92"/>
      <c r="X9" s="92"/>
    </row>
    <row r="10" spans="1:24" ht="37.5" customHeight="1" x14ac:dyDescent="0.15">
      <c r="A10" s="91"/>
      <c r="B10" s="182"/>
      <c r="C10" s="182"/>
      <c r="D10" s="182"/>
      <c r="E10" s="182"/>
      <c r="F10" s="147" t="s">
        <v>16</v>
      </c>
      <c r="G10" s="93" t="s">
        <v>13</v>
      </c>
      <c r="H10" s="93" t="s">
        <v>13</v>
      </c>
      <c r="I10" s="94">
        <v>0</v>
      </c>
      <c r="J10" s="94">
        <v>0.60243800000000003</v>
      </c>
      <c r="K10" s="94">
        <v>6.6410999999999998E-2</v>
      </c>
      <c r="L10" s="182"/>
      <c r="M10" s="182"/>
      <c r="N10" s="182"/>
      <c r="O10" s="182"/>
      <c r="P10" s="182"/>
      <c r="Q10" s="182"/>
      <c r="R10" s="182"/>
      <c r="S10" s="182"/>
      <c r="T10" s="182"/>
      <c r="U10" s="182"/>
      <c r="V10" s="91"/>
      <c r="W10" s="92"/>
      <c r="X10" s="92"/>
    </row>
    <row r="11" spans="1:24" ht="27" customHeight="1" x14ac:dyDescent="0.15">
      <c r="A11" s="91"/>
      <c r="B11" s="182"/>
      <c r="C11" s="182"/>
      <c r="D11" s="182"/>
      <c r="E11" s="182"/>
      <c r="F11" s="147" t="s">
        <v>17</v>
      </c>
      <c r="G11" s="93" t="s">
        <v>13</v>
      </c>
      <c r="H11" s="93" t="s">
        <v>13</v>
      </c>
      <c r="I11" s="94">
        <v>3.16873</v>
      </c>
      <c r="J11" s="94">
        <v>1.2855179999999999</v>
      </c>
      <c r="K11" s="94">
        <v>1.5606469999999999</v>
      </c>
      <c r="L11" s="182"/>
      <c r="M11" s="182"/>
      <c r="N11" s="182"/>
      <c r="O11" s="182"/>
      <c r="P11" s="182"/>
      <c r="Q11" s="182"/>
      <c r="R11" s="182"/>
      <c r="S11" s="182"/>
      <c r="T11" s="182"/>
      <c r="U11" s="182"/>
      <c r="V11" s="91"/>
      <c r="W11" s="92"/>
      <c r="X11" s="92"/>
    </row>
    <row r="12" spans="1:24" ht="42" x14ac:dyDescent="0.15">
      <c r="A12" s="91"/>
      <c r="B12" s="182"/>
      <c r="C12" s="182"/>
      <c r="D12" s="182"/>
      <c r="E12" s="182" t="s">
        <v>20</v>
      </c>
      <c r="F12" s="147" t="s">
        <v>12</v>
      </c>
      <c r="G12" s="93" t="s">
        <v>13</v>
      </c>
      <c r="H12" s="93" t="s">
        <v>13</v>
      </c>
      <c r="I12" s="94">
        <v>0</v>
      </c>
      <c r="J12" s="94">
        <v>1.8974000000000001E-2</v>
      </c>
      <c r="K12" s="94">
        <v>1.4231000000000001E-2</v>
      </c>
      <c r="L12" s="182"/>
      <c r="M12" s="182"/>
      <c r="N12" s="182"/>
      <c r="O12" s="182"/>
      <c r="P12" s="182"/>
      <c r="Q12" s="182"/>
      <c r="R12" s="182"/>
      <c r="S12" s="182"/>
      <c r="T12" s="182"/>
      <c r="U12" s="182"/>
      <c r="V12" s="91"/>
      <c r="W12" s="92"/>
      <c r="X12" s="92"/>
    </row>
    <row r="13" spans="1:24" ht="28.5" customHeight="1" x14ac:dyDescent="0.15">
      <c r="A13" s="91"/>
      <c r="B13" s="182"/>
      <c r="C13" s="182"/>
      <c r="D13" s="182"/>
      <c r="E13" s="182"/>
      <c r="F13" s="147" t="s">
        <v>16</v>
      </c>
      <c r="G13" s="93" t="s">
        <v>13</v>
      </c>
      <c r="H13" s="93" t="s">
        <v>13</v>
      </c>
      <c r="I13" s="94">
        <v>0</v>
      </c>
      <c r="J13" s="94">
        <v>1.456288</v>
      </c>
      <c r="K13" s="94">
        <v>1.176415</v>
      </c>
      <c r="L13" s="182"/>
      <c r="M13" s="182"/>
      <c r="N13" s="182"/>
      <c r="O13" s="182"/>
      <c r="P13" s="182"/>
      <c r="Q13" s="182"/>
      <c r="R13" s="182"/>
      <c r="S13" s="182"/>
      <c r="T13" s="182"/>
      <c r="U13" s="182"/>
      <c r="V13" s="91"/>
      <c r="W13" s="92"/>
      <c r="X13" s="92"/>
    </row>
    <row r="14" spans="1:24" ht="29.25" customHeight="1" x14ac:dyDescent="0.15">
      <c r="A14" s="91"/>
      <c r="B14" s="182"/>
      <c r="C14" s="182"/>
      <c r="D14" s="182"/>
      <c r="E14" s="182"/>
      <c r="F14" s="147" t="s">
        <v>17</v>
      </c>
      <c r="G14" s="93" t="s">
        <v>13</v>
      </c>
      <c r="H14" s="93" t="s">
        <v>13</v>
      </c>
      <c r="I14" s="94">
        <v>0</v>
      </c>
      <c r="J14" s="94">
        <v>0.28936000000000001</v>
      </c>
      <c r="K14" s="94">
        <v>0.63564299999999996</v>
      </c>
      <c r="L14" s="182"/>
      <c r="M14" s="182"/>
      <c r="N14" s="182"/>
      <c r="O14" s="182"/>
      <c r="P14" s="182"/>
      <c r="Q14" s="182"/>
      <c r="R14" s="182"/>
      <c r="S14" s="182"/>
      <c r="T14" s="182"/>
      <c r="U14" s="182"/>
      <c r="V14" s="91"/>
      <c r="W14" s="92"/>
      <c r="X14" s="92"/>
    </row>
    <row r="15" spans="1:24" ht="42" x14ac:dyDescent="0.15">
      <c r="A15" s="91"/>
      <c r="B15" s="182"/>
      <c r="C15" s="182"/>
      <c r="D15" s="182"/>
      <c r="E15" s="182" t="s">
        <v>21</v>
      </c>
      <c r="F15" s="147" t="s">
        <v>12</v>
      </c>
      <c r="G15" s="93" t="s">
        <v>13</v>
      </c>
      <c r="H15" s="93" t="s">
        <v>13</v>
      </c>
      <c r="I15" s="94">
        <v>0</v>
      </c>
      <c r="J15" s="94">
        <v>9.4870000000000006E-3</v>
      </c>
      <c r="K15" s="94">
        <v>0</v>
      </c>
      <c r="L15" s="182"/>
      <c r="M15" s="182"/>
      <c r="N15" s="182"/>
      <c r="O15" s="182"/>
      <c r="P15" s="182"/>
      <c r="Q15" s="182"/>
      <c r="R15" s="182"/>
      <c r="S15" s="182"/>
      <c r="T15" s="182"/>
      <c r="U15" s="182"/>
      <c r="V15" s="91"/>
      <c r="W15" s="92"/>
      <c r="X15" s="92"/>
    </row>
    <row r="16" spans="1:24" ht="42" x14ac:dyDescent="0.15">
      <c r="A16" s="91"/>
      <c r="B16" s="182"/>
      <c r="C16" s="182"/>
      <c r="D16" s="182"/>
      <c r="E16" s="182"/>
      <c r="F16" s="147" t="s">
        <v>16</v>
      </c>
      <c r="G16" s="93" t="s">
        <v>13</v>
      </c>
      <c r="H16" s="93" t="s">
        <v>13</v>
      </c>
      <c r="I16" s="94">
        <v>0</v>
      </c>
      <c r="J16" s="94">
        <v>0.60243800000000003</v>
      </c>
      <c r="K16" s="94">
        <v>6.6410999999999998E-2</v>
      </c>
      <c r="L16" s="182"/>
      <c r="M16" s="182"/>
      <c r="N16" s="182"/>
      <c r="O16" s="182"/>
      <c r="P16" s="182"/>
      <c r="Q16" s="182"/>
      <c r="R16" s="182"/>
      <c r="S16" s="182"/>
      <c r="T16" s="182"/>
      <c r="U16" s="182"/>
      <c r="V16" s="91"/>
      <c r="W16" s="92"/>
      <c r="X16" s="92"/>
    </row>
    <row r="17" spans="1:24" ht="42" x14ac:dyDescent="0.15">
      <c r="A17" s="91"/>
      <c r="B17" s="182"/>
      <c r="C17" s="182"/>
      <c r="D17" s="182"/>
      <c r="E17" s="182"/>
      <c r="F17" s="147" t="s">
        <v>17</v>
      </c>
      <c r="G17" s="93" t="s">
        <v>13</v>
      </c>
      <c r="H17" s="93" t="s">
        <v>13</v>
      </c>
      <c r="I17" s="94">
        <v>0</v>
      </c>
      <c r="J17" s="94">
        <v>1.2855179999999999</v>
      </c>
      <c r="K17" s="94">
        <v>1.5606469999999999</v>
      </c>
      <c r="L17" s="182"/>
      <c r="M17" s="182"/>
      <c r="N17" s="182"/>
      <c r="O17" s="182"/>
      <c r="P17" s="182"/>
      <c r="Q17" s="182"/>
      <c r="R17" s="182"/>
      <c r="S17" s="182"/>
      <c r="T17" s="182"/>
      <c r="U17" s="182"/>
      <c r="V17" s="91"/>
      <c r="W17" s="92"/>
      <c r="X17" s="92"/>
    </row>
    <row r="18" spans="1:24" ht="54" customHeight="1" x14ac:dyDescent="0.15">
      <c r="A18" s="91"/>
      <c r="B18" s="147">
        <v>2</v>
      </c>
      <c r="C18" s="179" t="s">
        <v>22</v>
      </c>
      <c r="D18" s="180"/>
      <c r="E18" s="180"/>
      <c r="F18" s="181"/>
      <c r="G18" s="93" t="s">
        <v>13</v>
      </c>
      <c r="H18" s="93" t="s">
        <v>13</v>
      </c>
      <c r="I18" s="93" t="s">
        <v>13</v>
      </c>
      <c r="J18" s="93" t="s">
        <v>13</v>
      </c>
      <c r="K18" s="147">
        <v>0.02</v>
      </c>
      <c r="L18" s="182" t="s">
        <v>23</v>
      </c>
      <c r="M18" s="182"/>
      <c r="N18" s="182"/>
      <c r="O18" s="182"/>
      <c r="P18" s="182"/>
      <c r="Q18" s="182"/>
      <c r="R18" s="182" t="s">
        <v>24</v>
      </c>
      <c r="S18" s="182"/>
      <c r="T18" s="182"/>
      <c r="U18" s="182"/>
      <c r="V18" s="91"/>
      <c r="W18" s="92"/>
      <c r="X18" s="92"/>
    </row>
    <row r="19" spans="1:24" ht="31.5" customHeight="1" x14ac:dyDescent="0.15">
      <c r="A19" s="91"/>
      <c r="B19" s="193">
        <v>3</v>
      </c>
      <c r="C19" s="182" t="s">
        <v>25</v>
      </c>
      <c r="D19" s="182" t="s">
        <v>26</v>
      </c>
      <c r="E19" s="182"/>
      <c r="F19" s="182"/>
      <c r="G19" s="147">
        <v>144</v>
      </c>
      <c r="H19" s="147">
        <v>144</v>
      </c>
      <c r="I19" s="147">
        <v>144</v>
      </c>
      <c r="J19" s="147">
        <v>144</v>
      </c>
      <c r="K19" s="147">
        <v>144</v>
      </c>
      <c r="L19" s="182" t="s">
        <v>27</v>
      </c>
      <c r="M19" s="182"/>
      <c r="N19" s="182"/>
      <c r="O19" s="182"/>
      <c r="P19" s="182"/>
      <c r="Q19" s="182"/>
      <c r="R19" s="182" t="s">
        <v>28</v>
      </c>
      <c r="S19" s="182"/>
      <c r="T19" s="182"/>
      <c r="U19" s="182"/>
      <c r="V19" s="91"/>
      <c r="W19" s="92"/>
      <c r="X19" s="92"/>
    </row>
    <row r="20" spans="1:24" ht="72.75" customHeight="1" x14ac:dyDescent="0.15">
      <c r="A20" s="91"/>
      <c r="B20" s="194"/>
      <c r="C20" s="182"/>
      <c r="D20" s="182" t="s">
        <v>29</v>
      </c>
      <c r="E20" s="182"/>
      <c r="F20" s="182"/>
      <c r="G20" s="147" t="s">
        <v>30</v>
      </c>
      <c r="H20" s="147" t="s">
        <v>30</v>
      </c>
      <c r="I20" s="147" t="s">
        <v>30</v>
      </c>
      <c r="J20" s="147" t="s">
        <v>30</v>
      </c>
      <c r="K20" s="147" t="s">
        <v>30</v>
      </c>
      <c r="L20" s="182"/>
      <c r="M20" s="182"/>
      <c r="N20" s="182"/>
      <c r="O20" s="182"/>
      <c r="P20" s="182"/>
      <c r="Q20" s="182"/>
      <c r="R20" s="182"/>
      <c r="S20" s="182"/>
      <c r="T20" s="182"/>
      <c r="U20" s="182"/>
      <c r="V20" s="91"/>
      <c r="W20" s="92"/>
      <c r="X20" s="92"/>
    </row>
    <row r="21" spans="1:24" ht="93.75" customHeight="1" x14ac:dyDescent="0.15">
      <c r="A21" s="91"/>
      <c r="B21" s="147">
        <v>4</v>
      </c>
      <c r="C21" s="179" t="s">
        <v>31</v>
      </c>
      <c r="D21" s="180"/>
      <c r="E21" s="180"/>
      <c r="F21" s="181"/>
      <c r="G21" s="147"/>
      <c r="H21" s="147"/>
      <c r="I21" s="147"/>
      <c r="J21" s="147"/>
      <c r="K21" s="73">
        <v>0.97099999999999997</v>
      </c>
      <c r="L21" s="182" t="s">
        <v>32</v>
      </c>
      <c r="M21" s="182"/>
      <c r="N21" s="182"/>
      <c r="O21" s="182"/>
      <c r="P21" s="182"/>
      <c r="Q21" s="182"/>
      <c r="R21" s="182"/>
      <c r="S21" s="182"/>
      <c r="T21" s="182"/>
      <c r="U21" s="182"/>
      <c r="V21" s="91"/>
      <c r="W21" s="92"/>
      <c r="X21" s="92"/>
    </row>
    <row r="22" spans="1:24" x14ac:dyDescent="0.15">
      <c r="A22" s="92"/>
      <c r="B22" s="92"/>
      <c r="C22" s="92"/>
      <c r="D22" s="92"/>
      <c r="E22" s="92"/>
      <c r="F22" s="92"/>
      <c r="G22" s="92"/>
      <c r="H22" s="92"/>
      <c r="I22" s="92"/>
      <c r="J22" s="92"/>
      <c r="K22" s="92"/>
      <c r="L22" s="92"/>
      <c r="M22" s="92"/>
      <c r="N22" s="92"/>
      <c r="O22" s="92"/>
      <c r="P22" s="92"/>
      <c r="Q22" s="92"/>
      <c r="R22" s="92"/>
      <c r="S22" s="92"/>
      <c r="T22" s="92"/>
      <c r="U22" s="92"/>
      <c r="V22" s="92"/>
      <c r="W22" s="92"/>
      <c r="X22" s="92"/>
    </row>
    <row r="23" spans="1:24" x14ac:dyDescent="0.15">
      <c r="A23" s="92"/>
      <c r="B23" s="92"/>
      <c r="C23" s="92"/>
      <c r="D23" s="92"/>
      <c r="E23" s="92"/>
      <c r="F23" s="92"/>
      <c r="G23" s="92"/>
      <c r="H23" s="92"/>
      <c r="I23" s="92"/>
      <c r="J23" s="92"/>
      <c r="K23" s="92"/>
      <c r="L23" s="92"/>
      <c r="M23" s="92"/>
      <c r="N23" s="92"/>
      <c r="O23" s="92"/>
      <c r="P23" s="92"/>
      <c r="Q23" s="92"/>
      <c r="R23" s="92"/>
      <c r="S23" s="92"/>
      <c r="T23" s="92"/>
      <c r="U23" s="92"/>
      <c r="V23" s="92"/>
      <c r="W23" s="92"/>
      <c r="X23" s="92"/>
    </row>
    <row r="24" spans="1:24" x14ac:dyDescent="0.15">
      <c r="A24" s="92"/>
      <c r="B24" s="92"/>
      <c r="C24" s="92"/>
      <c r="D24" s="92"/>
      <c r="E24" s="92"/>
      <c r="F24" s="92"/>
      <c r="G24" s="92"/>
      <c r="H24" s="92"/>
      <c r="I24" s="92"/>
      <c r="J24" s="92"/>
      <c r="K24" s="92"/>
      <c r="L24" s="92"/>
      <c r="M24" s="92"/>
      <c r="N24" s="92"/>
      <c r="O24" s="92"/>
      <c r="P24" s="92"/>
      <c r="Q24" s="92"/>
      <c r="R24" s="92"/>
      <c r="S24" s="92"/>
      <c r="T24" s="92"/>
      <c r="U24" s="92"/>
      <c r="V24" s="92"/>
      <c r="W24" s="92"/>
      <c r="X24" s="92"/>
    </row>
    <row r="25" spans="1:24" x14ac:dyDescent="0.15">
      <c r="A25" s="92"/>
      <c r="B25" s="92"/>
      <c r="C25" s="92"/>
      <c r="D25" s="92"/>
      <c r="E25" s="92"/>
      <c r="F25" s="92"/>
      <c r="G25" s="92"/>
      <c r="H25" s="92"/>
      <c r="I25" s="92"/>
      <c r="J25" s="92"/>
      <c r="K25" s="92"/>
      <c r="L25" s="92"/>
      <c r="M25" s="92"/>
      <c r="N25" s="92"/>
      <c r="O25" s="92"/>
      <c r="P25" s="92"/>
      <c r="Q25" s="92"/>
      <c r="R25" s="92"/>
      <c r="S25" s="92"/>
      <c r="T25" s="92"/>
      <c r="U25" s="92"/>
      <c r="V25" s="92"/>
      <c r="W25" s="92"/>
      <c r="X25" s="92"/>
    </row>
    <row r="26" spans="1:24" x14ac:dyDescent="0.15">
      <c r="A26" s="92"/>
      <c r="B26" s="92"/>
      <c r="C26" s="92"/>
      <c r="D26" s="92"/>
      <c r="E26" s="92"/>
      <c r="F26" s="92"/>
      <c r="G26" s="92"/>
      <c r="H26" s="92"/>
      <c r="I26" s="92"/>
      <c r="J26" s="92"/>
      <c r="K26" s="92"/>
      <c r="L26" s="92"/>
      <c r="M26" s="92"/>
      <c r="N26" s="92"/>
      <c r="O26" s="92"/>
      <c r="P26" s="92"/>
      <c r="Q26" s="92"/>
      <c r="R26" s="92"/>
      <c r="S26" s="92"/>
      <c r="T26" s="92"/>
      <c r="U26" s="92"/>
      <c r="V26" s="92"/>
      <c r="W26" s="92"/>
      <c r="X26" s="92"/>
    </row>
    <row r="27" spans="1:24" x14ac:dyDescent="0.15">
      <c r="A27" s="92"/>
      <c r="B27" s="92"/>
      <c r="C27" s="92"/>
      <c r="D27" s="92"/>
      <c r="E27" s="92"/>
      <c r="F27" s="92"/>
      <c r="G27" s="92"/>
      <c r="H27" s="92"/>
      <c r="I27" s="92"/>
      <c r="J27" s="92"/>
      <c r="K27" s="92"/>
      <c r="L27" s="92"/>
      <c r="M27" s="92"/>
      <c r="N27" s="92"/>
      <c r="O27" s="92"/>
      <c r="P27" s="92"/>
      <c r="Q27" s="92"/>
      <c r="R27" s="92"/>
      <c r="S27" s="92"/>
      <c r="T27" s="92"/>
      <c r="U27" s="92"/>
      <c r="V27" s="92"/>
      <c r="W27" s="92"/>
      <c r="X27" s="92"/>
    </row>
    <row r="28" spans="1:24" x14ac:dyDescent="0.15">
      <c r="A28" s="92"/>
      <c r="B28" s="92"/>
      <c r="C28" s="92"/>
      <c r="D28" s="92"/>
      <c r="E28" s="92"/>
      <c r="F28" s="92"/>
      <c r="G28" s="92"/>
      <c r="H28" s="92"/>
      <c r="I28" s="92"/>
      <c r="J28" s="92"/>
      <c r="K28" s="92"/>
      <c r="L28" s="92"/>
      <c r="M28" s="92"/>
      <c r="N28" s="92"/>
      <c r="O28" s="92"/>
      <c r="P28" s="92"/>
      <c r="Q28" s="92"/>
      <c r="R28" s="92"/>
      <c r="S28" s="92"/>
      <c r="T28" s="92"/>
      <c r="U28" s="92"/>
      <c r="V28" s="92"/>
      <c r="W28" s="92"/>
      <c r="X28" s="92"/>
    </row>
    <row r="29" spans="1:24" x14ac:dyDescent="0.15">
      <c r="A29" s="92"/>
      <c r="B29" s="92"/>
      <c r="C29" s="92"/>
      <c r="D29" s="92"/>
      <c r="E29" s="92"/>
      <c r="F29" s="92"/>
      <c r="G29" s="92"/>
      <c r="H29" s="92"/>
      <c r="I29" s="92"/>
      <c r="J29" s="92"/>
      <c r="K29" s="92"/>
      <c r="L29" s="92"/>
      <c r="M29" s="92"/>
      <c r="N29" s="92"/>
      <c r="O29" s="92"/>
      <c r="P29" s="92"/>
      <c r="Q29" s="92"/>
      <c r="R29" s="92"/>
      <c r="S29" s="92"/>
      <c r="T29" s="92"/>
      <c r="U29" s="92"/>
      <c r="V29" s="92"/>
      <c r="W29" s="92"/>
      <c r="X29" s="92"/>
    </row>
    <row r="30" spans="1:24" x14ac:dyDescent="0.15">
      <c r="A30" s="92"/>
      <c r="B30" s="92"/>
      <c r="C30" s="92"/>
      <c r="D30" s="92"/>
      <c r="E30" s="92"/>
      <c r="F30" s="92"/>
      <c r="G30" s="92"/>
      <c r="H30" s="92"/>
      <c r="I30" s="92"/>
      <c r="J30" s="92"/>
      <c r="K30" s="92"/>
      <c r="L30" s="92"/>
      <c r="M30" s="92"/>
      <c r="N30" s="92"/>
      <c r="O30" s="92"/>
      <c r="P30" s="92"/>
      <c r="Q30" s="92"/>
      <c r="R30" s="92"/>
      <c r="S30" s="92"/>
      <c r="T30" s="92"/>
      <c r="U30" s="92"/>
      <c r="V30" s="92"/>
      <c r="W30" s="92"/>
      <c r="X30" s="92"/>
    </row>
    <row r="31" spans="1:24" x14ac:dyDescent="0.15">
      <c r="A31" s="92"/>
      <c r="B31" s="92"/>
      <c r="C31" s="92"/>
      <c r="D31" s="92"/>
      <c r="E31" s="92"/>
      <c r="F31" s="92"/>
      <c r="G31" s="92"/>
      <c r="H31" s="92"/>
      <c r="I31" s="92"/>
      <c r="J31" s="92"/>
      <c r="K31" s="92"/>
      <c r="L31" s="92"/>
      <c r="M31" s="92"/>
      <c r="N31" s="92"/>
      <c r="O31" s="92"/>
      <c r="P31" s="92"/>
      <c r="Q31" s="92"/>
      <c r="R31" s="92"/>
      <c r="S31" s="92"/>
      <c r="T31" s="92"/>
      <c r="U31" s="92"/>
      <c r="V31" s="92"/>
      <c r="W31" s="92"/>
      <c r="X31" s="92"/>
    </row>
    <row r="32" spans="1:24"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row>
    <row r="33" spans="1:24"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row>
    <row r="34" spans="1:24" x14ac:dyDescent="0.15">
      <c r="A34" s="92"/>
      <c r="B34" s="92"/>
      <c r="C34" s="92"/>
      <c r="D34" s="92"/>
      <c r="E34" s="92"/>
      <c r="F34" s="92"/>
      <c r="G34" s="92"/>
      <c r="H34" s="92"/>
      <c r="I34" s="92"/>
      <c r="J34" s="92"/>
      <c r="K34" s="92"/>
      <c r="L34" s="92"/>
      <c r="M34" s="92"/>
      <c r="N34" s="92"/>
      <c r="O34" s="92"/>
      <c r="P34" s="92"/>
      <c r="Q34" s="92"/>
      <c r="R34" s="92"/>
      <c r="S34" s="92"/>
      <c r="T34" s="92"/>
      <c r="U34" s="92"/>
      <c r="V34" s="92"/>
      <c r="W34" s="92"/>
      <c r="X34" s="92"/>
    </row>
    <row r="35" spans="1:24" x14ac:dyDescent="0.15">
      <c r="A35" s="92"/>
      <c r="B35" s="92"/>
      <c r="C35" s="92"/>
      <c r="D35" s="92"/>
      <c r="E35" s="92"/>
      <c r="F35" s="92"/>
      <c r="G35" s="92"/>
      <c r="H35" s="92"/>
      <c r="I35" s="92"/>
      <c r="J35" s="92"/>
      <c r="K35" s="92"/>
      <c r="L35" s="92"/>
      <c r="M35" s="92"/>
      <c r="N35" s="92"/>
      <c r="O35" s="92"/>
      <c r="P35" s="92"/>
      <c r="Q35" s="92"/>
      <c r="R35" s="92"/>
      <c r="S35" s="92"/>
      <c r="T35" s="92"/>
      <c r="U35" s="92"/>
      <c r="V35" s="92"/>
      <c r="W35" s="92"/>
      <c r="X35" s="92"/>
    </row>
    <row r="36" spans="1:24" x14ac:dyDescent="0.15">
      <c r="A36" s="92"/>
      <c r="B36" s="92"/>
      <c r="C36" s="92"/>
      <c r="D36" s="92"/>
      <c r="E36" s="92"/>
      <c r="F36" s="92"/>
      <c r="G36" s="92"/>
      <c r="H36" s="92"/>
      <c r="I36" s="92"/>
      <c r="J36" s="92"/>
      <c r="K36" s="92"/>
      <c r="L36" s="92"/>
      <c r="M36" s="92"/>
      <c r="N36" s="92"/>
      <c r="O36" s="92"/>
      <c r="P36" s="92"/>
      <c r="Q36" s="92"/>
      <c r="R36" s="92"/>
      <c r="S36" s="92"/>
      <c r="T36" s="92"/>
      <c r="U36" s="92"/>
      <c r="V36" s="92"/>
      <c r="W36" s="92"/>
      <c r="X36" s="92"/>
    </row>
    <row r="37" spans="1:24" x14ac:dyDescent="0.15">
      <c r="A37" s="92"/>
      <c r="B37" s="92"/>
      <c r="C37" s="92"/>
      <c r="D37" s="92"/>
      <c r="E37" s="92"/>
      <c r="F37" s="92"/>
      <c r="G37" s="92"/>
      <c r="H37" s="92"/>
      <c r="I37" s="92"/>
      <c r="J37" s="92"/>
      <c r="K37" s="92"/>
      <c r="L37" s="92"/>
      <c r="M37" s="92"/>
      <c r="N37" s="92"/>
      <c r="O37" s="92"/>
      <c r="P37" s="92"/>
      <c r="Q37" s="92"/>
      <c r="R37" s="92"/>
      <c r="S37" s="92"/>
      <c r="T37" s="92"/>
      <c r="U37" s="92"/>
      <c r="V37" s="92"/>
      <c r="W37" s="92"/>
      <c r="X37" s="92"/>
    </row>
    <row r="38" spans="1:24" x14ac:dyDescent="0.15">
      <c r="A38" s="92"/>
      <c r="B38" s="92"/>
      <c r="C38" s="92"/>
      <c r="D38" s="92"/>
      <c r="E38" s="92"/>
      <c r="F38" s="92"/>
      <c r="G38" s="92"/>
      <c r="H38" s="92"/>
      <c r="I38" s="92"/>
      <c r="J38" s="92"/>
      <c r="K38" s="92"/>
      <c r="L38" s="92"/>
      <c r="M38" s="92"/>
      <c r="N38" s="92"/>
      <c r="O38" s="92"/>
      <c r="P38" s="92"/>
      <c r="Q38" s="92"/>
      <c r="R38" s="92"/>
      <c r="S38" s="92"/>
      <c r="T38" s="92"/>
      <c r="U38" s="92"/>
      <c r="V38" s="92"/>
      <c r="W38" s="92"/>
      <c r="X38" s="92"/>
    </row>
    <row r="39" spans="1:24" x14ac:dyDescent="0.15">
      <c r="A39" s="92"/>
      <c r="B39" s="92"/>
      <c r="C39" s="92"/>
      <c r="D39" s="92"/>
      <c r="E39" s="92"/>
      <c r="F39" s="92"/>
      <c r="G39" s="92"/>
      <c r="H39" s="92"/>
      <c r="I39" s="92"/>
      <c r="J39" s="92"/>
      <c r="K39" s="92"/>
      <c r="L39" s="92"/>
      <c r="M39" s="92"/>
      <c r="N39" s="92"/>
      <c r="O39" s="92"/>
      <c r="P39" s="92"/>
      <c r="Q39" s="92"/>
      <c r="R39" s="92"/>
      <c r="S39" s="92"/>
      <c r="T39" s="92"/>
      <c r="U39" s="92"/>
      <c r="V39" s="92"/>
      <c r="W39" s="92"/>
      <c r="X39" s="92"/>
    </row>
    <row r="40" spans="1:24" x14ac:dyDescent="0.15">
      <c r="A40" s="92"/>
      <c r="B40" s="92"/>
      <c r="C40" s="92"/>
      <c r="D40" s="92"/>
      <c r="E40" s="92"/>
      <c r="F40" s="92"/>
      <c r="G40" s="92"/>
      <c r="H40" s="92"/>
      <c r="I40" s="92"/>
      <c r="J40" s="92"/>
      <c r="K40" s="92"/>
      <c r="L40" s="92"/>
      <c r="M40" s="92"/>
      <c r="N40" s="92"/>
      <c r="O40" s="92"/>
      <c r="P40" s="92"/>
      <c r="Q40" s="92"/>
      <c r="R40" s="92"/>
      <c r="S40" s="92"/>
      <c r="T40" s="92"/>
      <c r="U40" s="92"/>
      <c r="V40" s="92"/>
      <c r="W40" s="92"/>
      <c r="X40" s="92"/>
    </row>
    <row r="41" spans="1:24" x14ac:dyDescent="0.15">
      <c r="A41" s="92"/>
      <c r="B41" s="92"/>
      <c r="C41" s="92"/>
      <c r="D41" s="92"/>
      <c r="E41" s="92"/>
      <c r="F41" s="92"/>
      <c r="G41" s="92"/>
      <c r="H41" s="92"/>
      <c r="I41" s="92"/>
      <c r="J41" s="92"/>
      <c r="K41" s="92"/>
      <c r="L41" s="92"/>
      <c r="M41" s="92"/>
      <c r="N41" s="92"/>
      <c r="O41" s="92"/>
      <c r="P41" s="92"/>
      <c r="Q41" s="92"/>
      <c r="R41" s="92"/>
      <c r="S41" s="92"/>
      <c r="T41" s="92"/>
      <c r="U41" s="92"/>
      <c r="V41" s="92"/>
      <c r="W41" s="92"/>
      <c r="X41" s="92"/>
    </row>
  </sheetData>
  <mergeCells count="29">
    <mergeCell ref="B3:B5"/>
    <mergeCell ref="C3:F5"/>
    <mergeCell ref="G3:K4"/>
    <mergeCell ref="L3:Q5"/>
    <mergeCell ref="B19:B20"/>
    <mergeCell ref="C19:C20"/>
    <mergeCell ref="D19:F19"/>
    <mergeCell ref="C18:F18"/>
    <mergeCell ref="B6:B17"/>
    <mergeCell ref="C6:C17"/>
    <mergeCell ref="D6:D8"/>
    <mergeCell ref="E6:F6"/>
    <mergeCell ref="R3:U5"/>
    <mergeCell ref="R6:U17"/>
    <mergeCell ref="E7:F7"/>
    <mergeCell ref="E8:F8"/>
    <mergeCell ref="D9:D17"/>
    <mergeCell ref="E9:E11"/>
    <mergeCell ref="L6:Q17"/>
    <mergeCell ref="C21:F21"/>
    <mergeCell ref="L21:Q21"/>
    <mergeCell ref="R21:U21"/>
    <mergeCell ref="E12:E14"/>
    <mergeCell ref="E15:E17"/>
    <mergeCell ref="L18:Q18"/>
    <mergeCell ref="R18:U18"/>
    <mergeCell ref="L19:Q20"/>
    <mergeCell ref="R19:U20"/>
    <mergeCell ref="D20:F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DC33-489F-4D66-8882-E6299E3009C7}">
  <sheetPr>
    <tabColor theme="0" tint="-4.9989318521683403E-2"/>
  </sheetPr>
  <dimension ref="A1:L42"/>
  <sheetViews>
    <sheetView showGridLines="0" topLeftCell="D34" zoomScale="127" zoomScaleNormal="127" workbookViewId="0">
      <selection activeCell="D38" sqref="D38"/>
    </sheetView>
  </sheetViews>
  <sheetFormatPr baseColWidth="10" defaultColWidth="9" defaultRowHeight="13" x14ac:dyDescent="0.15"/>
  <cols>
    <col min="1" max="1" width="20.1640625" style="11" customWidth="1"/>
    <col min="2" max="2" width="57" style="11" customWidth="1"/>
    <col min="3" max="3" width="7.5" style="11" customWidth="1"/>
    <col min="4" max="4" width="85" style="11" customWidth="1"/>
    <col min="5" max="9" width="10.6640625" style="11" customWidth="1"/>
    <col min="10" max="10" width="46.33203125" style="11" customWidth="1"/>
    <col min="11" max="11" width="50.6640625" style="11" customWidth="1"/>
    <col min="12" max="16384" width="9" style="11"/>
  </cols>
  <sheetData>
    <row r="1" spans="1:12" customFormat="1" ht="14" x14ac:dyDescent="0.15">
      <c r="A1" s="12" t="s">
        <v>33</v>
      </c>
      <c r="B1" s="11"/>
      <c r="C1" s="87"/>
      <c r="D1" s="87"/>
      <c r="E1" s="87"/>
      <c r="F1" s="87"/>
      <c r="G1" s="87"/>
      <c r="H1" s="87"/>
      <c r="I1" s="87"/>
      <c r="J1" s="87"/>
      <c r="K1" s="87"/>
      <c r="L1" s="87"/>
    </row>
    <row r="2" spans="1:12" s="18" customFormat="1" ht="14" x14ac:dyDescent="0.15">
      <c r="A2" s="12"/>
      <c r="B2" s="11"/>
      <c r="C2" s="87"/>
      <c r="D2" s="87"/>
      <c r="E2" s="87"/>
      <c r="F2" s="87"/>
      <c r="G2" s="87"/>
      <c r="H2" s="87"/>
      <c r="I2" s="87"/>
      <c r="J2" s="87"/>
      <c r="K2" s="87"/>
      <c r="L2" s="87"/>
    </row>
    <row r="3" spans="1:12" customFormat="1" ht="14" x14ac:dyDescent="0.15">
      <c r="A3" s="87"/>
      <c r="B3" s="12"/>
      <c r="C3" s="87"/>
      <c r="D3" s="87"/>
      <c r="E3" s="87"/>
      <c r="F3" s="87"/>
      <c r="G3" s="87"/>
      <c r="H3" s="87"/>
      <c r="I3" s="87"/>
      <c r="J3" s="87"/>
      <c r="K3" s="87"/>
      <c r="L3" s="87"/>
    </row>
    <row r="4" spans="1:12" x14ac:dyDescent="0.15">
      <c r="B4" s="203" t="s">
        <v>34</v>
      </c>
      <c r="C4" s="203" t="s">
        <v>5</v>
      </c>
      <c r="D4" s="203" t="s">
        <v>35</v>
      </c>
      <c r="E4" s="95" t="s">
        <v>36</v>
      </c>
      <c r="F4" s="95"/>
      <c r="G4" s="95"/>
      <c r="H4" s="95"/>
      <c r="I4" s="95"/>
      <c r="J4" s="203" t="s">
        <v>8</v>
      </c>
      <c r="K4" s="203" t="s">
        <v>9</v>
      </c>
    </row>
    <row r="5" spans="1:12" x14ac:dyDescent="0.15">
      <c r="B5" s="203"/>
      <c r="C5" s="203"/>
      <c r="D5" s="203"/>
      <c r="E5" s="148">
        <v>2015</v>
      </c>
      <c r="F5" s="148">
        <v>2016</v>
      </c>
      <c r="G5" s="148">
        <v>2017</v>
      </c>
      <c r="H5" s="148">
        <v>2018</v>
      </c>
      <c r="I5" s="148">
        <v>2019</v>
      </c>
      <c r="J5" s="203"/>
      <c r="K5" s="203"/>
    </row>
    <row r="6" spans="1:12" ht="28" x14ac:dyDescent="0.15">
      <c r="B6" s="195" t="s">
        <v>37</v>
      </c>
      <c r="C6" s="153" t="s">
        <v>38</v>
      </c>
      <c r="D6" s="96" t="s">
        <v>39</v>
      </c>
      <c r="E6" s="97">
        <v>33</v>
      </c>
      <c r="F6" s="97">
        <v>85</v>
      </c>
      <c r="G6" s="97">
        <v>83</v>
      </c>
      <c r="H6" s="97">
        <v>31</v>
      </c>
      <c r="I6" s="97">
        <v>25</v>
      </c>
      <c r="J6" s="147" t="s">
        <v>40</v>
      </c>
      <c r="K6" s="98"/>
      <c r="L6" s="68"/>
    </row>
    <row r="7" spans="1:12" ht="28" x14ac:dyDescent="0.15">
      <c r="B7" s="198"/>
      <c r="C7" s="153" t="s">
        <v>41</v>
      </c>
      <c r="D7" s="96" t="s">
        <v>42</v>
      </c>
      <c r="E7" s="99">
        <f>E6/'Table 10'!C4</f>
        <v>5.3664403020837546E-2</v>
      </c>
      <c r="F7" s="99">
        <f>F6/'Table 10'!D4</f>
        <v>2.8460978259338424E-2</v>
      </c>
      <c r="G7" s="99">
        <f>G6/'Table 10'!E4</f>
        <v>2.5064900880034106E-2</v>
      </c>
      <c r="H7" s="99">
        <f>H6/'Table 10'!F4</f>
        <v>1.3895100409648626E-2</v>
      </c>
      <c r="I7" s="99">
        <f>I6/'Table 10'!G4</f>
        <v>1.8725753940612083E-2</v>
      </c>
      <c r="J7" s="147" t="s">
        <v>43</v>
      </c>
      <c r="K7" s="98"/>
      <c r="L7" s="68"/>
    </row>
    <row r="8" spans="1:12" ht="14" x14ac:dyDescent="0.15">
      <c r="B8" s="198"/>
      <c r="C8" s="153" t="s">
        <v>44</v>
      </c>
      <c r="D8" s="96" t="s">
        <v>45</v>
      </c>
      <c r="E8" s="100">
        <v>7</v>
      </c>
      <c r="F8" s="100">
        <v>17</v>
      </c>
      <c r="G8" s="100">
        <v>4</v>
      </c>
      <c r="H8" s="100">
        <v>3</v>
      </c>
      <c r="I8" s="97">
        <v>3</v>
      </c>
      <c r="J8" s="147" t="s">
        <v>46</v>
      </c>
      <c r="K8" s="98"/>
      <c r="L8" s="68"/>
    </row>
    <row r="9" spans="1:12" ht="14" x14ac:dyDescent="0.15">
      <c r="B9" s="199"/>
      <c r="C9" s="153" t="s">
        <v>47</v>
      </c>
      <c r="D9" s="96" t="s">
        <v>48</v>
      </c>
      <c r="E9" s="101">
        <f>E8/'Table 10'!C4</f>
        <v>1.1383358216541298E-2</v>
      </c>
      <c r="F9" s="101">
        <f>F8/'Table 10'!D4</f>
        <v>5.6921956518676846E-3</v>
      </c>
      <c r="G9" s="101">
        <f>G8/'Table 10'!E4</f>
        <v>1.2079470303630894E-3</v>
      </c>
      <c r="H9" s="101">
        <f>H8/'Table 10'!F4</f>
        <v>1.344687136417609E-3</v>
      </c>
      <c r="I9" s="101">
        <f>I8/'Table 10'!G4</f>
        <v>2.2470904728734498E-3</v>
      </c>
      <c r="J9" s="147" t="s">
        <v>43</v>
      </c>
      <c r="K9" s="98"/>
      <c r="L9" s="68"/>
    </row>
    <row r="10" spans="1:12" ht="42" x14ac:dyDescent="0.15">
      <c r="B10" s="195" t="s">
        <v>49</v>
      </c>
      <c r="C10" s="153" t="s">
        <v>50</v>
      </c>
      <c r="D10" s="96" t="s">
        <v>51</v>
      </c>
      <c r="E10" s="102" t="s">
        <v>52</v>
      </c>
      <c r="F10" s="102" t="s">
        <v>52</v>
      </c>
      <c r="G10" s="102">
        <v>0</v>
      </c>
      <c r="H10" s="100">
        <v>4</v>
      </c>
      <c r="I10" s="100">
        <v>5</v>
      </c>
      <c r="J10" s="147" t="s">
        <v>53</v>
      </c>
      <c r="K10" s="195" t="s">
        <v>54</v>
      </c>
    </row>
    <row r="11" spans="1:12" ht="42" x14ac:dyDescent="0.15">
      <c r="B11" s="198"/>
      <c r="C11" s="153" t="s">
        <v>55</v>
      </c>
      <c r="D11" s="96" t="s">
        <v>56</v>
      </c>
      <c r="E11" s="102" t="s">
        <v>52</v>
      </c>
      <c r="F11" s="102" t="s">
        <v>52</v>
      </c>
      <c r="G11" s="102">
        <v>0</v>
      </c>
      <c r="H11" s="100">
        <v>307</v>
      </c>
      <c r="I11" s="100">
        <v>469</v>
      </c>
      <c r="J11" s="147" t="s">
        <v>57</v>
      </c>
      <c r="K11" s="196"/>
    </row>
    <row r="12" spans="1:12" ht="42" x14ac:dyDescent="0.15">
      <c r="B12" s="199"/>
      <c r="C12" s="153" t="s">
        <v>58</v>
      </c>
      <c r="D12" s="96" t="s">
        <v>59</v>
      </c>
      <c r="E12" s="102" t="s">
        <v>52</v>
      </c>
      <c r="F12" s="102" t="s">
        <v>52</v>
      </c>
      <c r="G12" s="100">
        <v>668</v>
      </c>
      <c r="H12" s="100">
        <v>61</v>
      </c>
      <c r="I12" s="100">
        <v>2135</v>
      </c>
      <c r="J12" s="147" t="s">
        <v>60</v>
      </c>
      <c r="K12" s="197"/>
    </row>
    <row r="13" spans="1:12" ht="14" x14ac:dyDescent="0.15">
      <c r="B13" s="195" t="s">
        <v>61</v>
      </c>
      <c r="C13" s="153" t="s">
        <v>62</v>
      </c>
      <c r="D13" s="96" t="s">
        <v>63</v>
      </c>
      <c r="E13" s="97">
        <v>1467</v>
      </c>
      <c r="F13" s="97">
        <v>2112</v>
      </c>
      <c r="G13" s="97">
        <v>88412</v>
      </c>
      <c r="H13" s="97">
        <v>6725</v>
      </c>
      <c r="I13" s="97">
        <v>782</v>
      </c>
      <c r="J13" s="147" t="s">
        <v>64</v>
      </c>
      <c r="K13" s="98"/>
    </row>
    <row r="14" spans="1:12" ht="28" x14ac:dyDescent="0.15">
      <c r="B14" s="198"/>
      <c r="C14" s="153" t="s">
        <v>65</v>
      </c>
      <c r="D14" s="96" t="s">
        <v>66</v>
      </c>
      <c r="E14" s="101">
        <f>E13/'Table 10'!C4</f>
        <v>2.3856266433808693</v>
      </c>
      <c r="F14" s="101">
        <f>F13/'Table 10'!D4</f>
        <v>0.70717160098497345</v>
      </c>
      <c r="G14" s="101">
        <f>G13/'Table 10'!E4</f>
        <v>26.699253212115366</v>
      </c>
      <c r="H14" s="101">
        <f>H13/'Table 10'!F4</f>
        <v>3.0143403308028067</v>
      </c>
      <c r="I14" s="101">
        <f>I13/'Table 10'!G4</f>
        <v>0.58574158326234593</v>
      </c>
      <c r="J14" s="147" t="s">
        <v>67</v>
      </c>
      <c r="K14" s="98"/>
    </row>
    <row r="15" spans="1:12" ht="14" x14ac:dyDescent="0.15">
      <c r="B15" s="198"/>
      <c r="C15" s="153" t="s">
        <v>68</v>
      </c>
      <c r="D15" s="96" t="s">
        <v>69</v>
      </c>
      <c r="E15" s="97">
        <v>73785</v>
      </c>
      <c r="F15" s="97">
        <v>129310</v>
      </c>
      <c r="G15" s="97">
        <v>155513</v>
      </c>
      <c r="H15" s="97">
        <v>73619</v>
      </c>
      <c r="I15" s="97">
        <v>121869</v>
      </c>
      <c r="J15" s="147" t="s">
        <v>70</v>
      </c>
      <c r="K15" s="98"/>
    </row>
    <row r="16" spans="1:12" ht="28" x14ac:dyDescent="0.15">
      <c r="B16" s="198"/>
      <c r="C16" s="153" t="s">
        <v>71</v>
      </c>
      <c r="D16" s="96" t="s">
        <v>72</v>
      </c>
      <c r="E16" s="99">
        <f>E15/'Table 10'!C4</f>
        <v>119.98872657249994</v>
      </c>
      <c r="F16" s="99">
        <f>F15/'Table 10'!D4</f>
        <v>43.29751880841237</v>
      </c>
      <c r="G16" s="99">
        <f>G15/'Table 10'!E4</f>
        <v>46.962866633213785</v>
      </c>
      <c r="H16" s="99">
        <f>H15/'Table 10'!F4</f>
        <v>32.99817409864265</v>
      </c>
      <c r="I16" s="99">
        <f>I15/'Table 10'!G4</f>
        <v>91.283556279538146</v>
      </c>
      <c r="J16" s="147" t="s">
        <v>73</v>
      </c>
      <c r="K16" s="98"/>
    </row>
    <row r="17" spans="2:11" ht="14" x14ac:dyDescent="0.15">
      <c r="B17" s="199"/>
      <c r="C17" s="153" t="s">
        <v>74</v>
      </c>
      <c r="D17" s="96" t="s">
        <v>75</v>
      </c>
      <c r="E17" s="97">
        <v>0</v>
      </c>
      <c r="F17" s="97">
        <v>0</v>
      </c>
      <c r="G17" s="97">
        <v>0</v>
      </c>
      <c r="H17" s="97">
        <v>0</v>
      </c>
      <c r="I17" s="97">
        <v>0</v>
      </c>
      <c r="J17" s="147" t="s">
        <v>76</v>
      </c>
      <c r="K17" s="98"/>
    </row>
    <row r="18" spans="2:11" ht="14" x14ac:dyDescent="0.15">
      <c r="B18" s="195" t="s">
        <v>77</v>
      </c>
      <c r="C18" s="153" t="s">
        <v>78</v>
      </c>
      <c r="D18" s="96" t="s">
        <v>79</v>
      </c>
      <c r="E18" s="97">
        <v>0</v>
      </c>
      <c r="F18" s="97">
        <v>0</v>
      </c>
      <c r="G18" s="97">
        <v>0</v>
      </c>
      <c r="H18" s="97">
        <v>0</v>
      </c>
      <c r="I18" s="97">
        <v>0</v>
      </c>
      <c r="J18" s="147" t="s">
        <v>80</v>
      </c>
      <c r="K18" s="98" t="s">
        <v>81</v>
      </c>
    </row>
    <row r="19" spans="2:11" ht="14" x14ac:dyDescent="0.15">
      <c r="B19" s="199"/>
      <c r="C19" s="153" t="s">
        <v>82</v>
      </c>
      <c r="D19" s="96" t="s">
        <v>83</v>
      </c>
      <c r="E19" s="97">
        <f>E18/'Table 10'!C4</f>
        <v>0</v>
      </c>
      <c r="F19" s="97">
        <f>F18/'Table 10'!D4</f>
        <v>0</v>
      </c>
      <c r="G19" s="97">
        <f>G18/'Table 10'!E4</f>
        <v>0</v>
      </c>
      <c r="H19" s="97">
        <f>H18/'Table 10'!F4</f>
        <v>0</v>
      </c>
      <c r="I19" s="97">
        <f>I18/'Table 10'!G4</f>
        <v>0</v>
      </c>
      <c r="J19" s="147" t="s">
        <v>84</v>
      </c>
      <c r="K19" s="98" t="s">
        <v>81</v>
      </c>
    </row>
    <row r="20" spans="2:11" ht="14" x14ac:dyDescent="0.15">
      <c r="B20" s="96" t="s">
        <v>85</v>
      </c>
      <c r="C20" s="153" t="s">
        <v>86</v>
      </c>
      <c r="D20" s="96" t="s">
        <v>87</v>
      </c>
      <c r="E20" s="97">
        <v>0</v>
      </c>
      <c r="F20" s="97">
        <v>0</v>
      </c>
      <c r="G20" s="97">
        <v>0</v>
      </c>
      <c r="H20" s="97">
        <v>0</v>
      </c>
      <c r="I20" s="97">
        <v>0</v>
      </c>
      <c r="J20" s="147" t="s">
        <v>80</v>
      </c>
      <c r="K20" s="98"/>
    </row>
    <row r="21" spans="2:11" ht="83.25" customHeight="1" x14ac:dyDescent="0.15">
      <c r="B21" s="195" t="s">
        <v>88</v>
      </c>
      <c r="C21" s="153" t="s">
        <v>89</v>
      </c>
      <c r="D21" s="96" t="s">
        <v>90</v>
      </c>
      <c r="E21" s="97">
        <v>0</v>
      </c>
      <c r="F21" s="97">
        <v>0</v>
      </c>
      <c r="G21" s="97">
        <v>0</v>
      </c>
      <c r="H21" s="97">
        <v>1</v>
      </c>
      <c r="I21" s="97">
        <v>0</v>
      </c>
      <c r="J21" s="147" t="s">
        <v>91</v>
      </c>
      <c r="K21" s="96" t="s">
        <v>92</v>
      </c>
    </row>
    <row r="22" spans="2:11" ht="42" x14ac:dyDescent="0.15">
      <c r="B22" s="199"/>
      <c r="C22" s="153" t="s">
        <v>93</v>
      </c>
      <c r="D22" s="96" t="s">
        <v>94</v>
      </c>
      <c r="E22" s="97">
        <f>E21/'Table 10'!C4</f>
        <v>0</v>
      </c>
      <c r="F22" s="97">
        <f>F21/'Table 10'!D4</f>
        <v>0</v>
      </c>
      <c r="G22" s="97">
        <f>G21/'Table 10'!E4</f>
        <v>0</v>
      </c>
      <c r="H22" s="101">
        <v>4.7436100000000003</v>
      </c>
      <c r="I22" s="97">
        <f>I21/'Table 10'!G4</f>
        <v>0</v>
      </c>
      <c r="J22" s="147" t="s">
        <v>95</v>
      </c>
      <c r="K22" s="96" t="s">
        <v>96</v>
      </c>
    </row>
    <row r="23" spans="2:11" ht="30" customHeight="1" x14ac:dyDescent="0.15">
      <c r="B23" s="195" t="s">
        <v>97</v>
      </c>
      <c r="C23" s="153" t="s">
        <v>98</v>
      </c>
      <c r="D23" s="96" t="s">
        <v>99</v>
      </c>
      <c r="E23" s="97">
        <v>0</v>
      </c>
      <c r="F23" s="97">
        <v>0</v>
      </c>
      <c r="G23" s="97">
        <v>0</v>
      </c>
      <c r="H23" s="97">
        <v>0</v>
      </c>
      <c r="I23" s="97">
        <v>0</v>
      </c>
      <c r="J23" s="147" t="s">
        <v>100</v>
      </c>
      <c r="K23" s="98" t="s">
        <v>81</v>
      </c>
    </row>
    <row r="24" spans="2:11" ht="28" x14ac:dyDescent="0.15">
      <c r="B24" s="199"/>
      <c r="C24" s="153" t="s">
        <v>101</v>
      </c>
      <c r="D24" s="96" t="s">
        <v>102</v>
      </c>
      <c r="E24" s="97">
        <f>E23/'Table 10'!C4</f>
        <v>0</v>
      </c>
      <c r="F24" s="97">
        <f>F23/'Table 10'!D4</f>
        <v>0</v>
      </c>
      <c r="G24" s="97">
        <f>G23/'Table 10'!E4</f>
        <v>0</v>
      </c>
      <c r="H24" s="97">
        <f>H23/'Table 10'!F4</f>
        <v>0</v>
      </c>
      <c r="I24" s="97">
        <f>I23/'Table 10'!G4</f>
        <v>0</v>
      </c>
      <c r="J24" s="147" t="s">
        <v>103</v>
      </c>
      <c r="K24" s="98" t="s">
        <v>81</v>
      </c>
    </row>
    <row r="25" spans="2:11" ht="30" customHeight="1" x14ac:dyDescent="0.15">
      <c r="B25" s="195" t="s">
        <v>104</v>
      </c>
      <c r="C25" s="153" t="s">
        <v>105</v>
      </c>
      <c r="D25" s="96" t="s">
        <v>106</v>
      </c>
      <c r="E25" s="97">
        <v>0</v>
      </c>
      <c r="F25" s="97">
        <v>0</v>
      </c>
      <c r="G25" s="97">
        <v>0</v>
      </c>
      <c r="H25" s="97">
        <v>0</v>
      </c>
      <c r="I25" s="97">
        <v>0</v>
      </c>
      <c r="J25" s="147" t="s">
        <v>107</v>
      </c>
      <c r="K25" s="98" t="s">
        <v>81</v>
      </c>
    </row>
    <row r="26" spans="2:11" ht="28" x14ac:dyDescent="0.15">
      <c r="B26" s="199"/>
      <c r="C26" s="153" t="s">
        <v>108</v>
      </c>
      <c r="D26" s="96" t="s">
        <v>109</v>
      </c>
      <c r="E26" s="97">
        <f>E25/'Table 10'!C4</f>
        <v>0</v>
      </c>
      <c r="F26" s="97">
        <f>F25/'Table 10'!D4</f>
        <v>0</v>
      </c>
      <c r="G26" s="97">
        <f>G25/'Table 10'!E4</f>
        <v>0</v>
      </c>
      <c r="H26" s="97">
        <f>H25/'Table 10'!F4</f>
        <v>0</v>
      </c>
      <c r="I26" s="97">
        <f>I25/'Table 10'!G4</f>
        <v>0</v>
      </c>
      <c r="J26" s="147" t="s">
        <v>110</v>
      </c>
      <c r="K26" s="98" t="s">
        <v>81</v>
      </c>
    </row>
    <row r="27" spans="2:11" ht="30" customHeight="1" x14ac:dyDescent="0.15">
      <c r="B27" s="195" t="s">
        <v>111</v>
      </c>
      <c r="C27" s="153" t="s">
        <v>112</v>
      </c>
      <c r="D27" s="96" t="s">
        <v>113</v>
      </c>
      <c r="E27" s="97">
        <v>0</v>
      </c>
      <c r="F27" s="97">
        <v>0</v>
      </c>
      <c r="G27" s="97">
        <v>0</v>
      </c>
      <c r="H27" s="97">
        <v>0</v>
      </c>
      <c r="I27" s="97">
        <v>0</v>
      </c>
      <c r="J27" s="147" t="s">
        <v>114</v>
      </c>
      <c r="K27" s="98" t="s">
        <v>81</v>
      </c>
    </row>
    <row r="28" spans="2:11" ht="14" x14ac:dyDescent="0.15">
      <c r="B28" s="199"/>
      <c r="C28" s="153" t="s">
        <v>115</v>
      </c>
      <c r="D28" s="96" t="s">
        <v>116</v>
      </c>
      <c r="E28" s="97">
        <f>E27/'Table 10'!C4</f>
        <v>0</v>
      </c>
      <c r="F28" s="97">
        <f>F27/'Table 10'!D4</f>
        <v>0</v>
      </c>
      <c r="G28" s="97">
        <f>G27/'Table 10'!E4</f>
        <v>0</v>
      </c>
      <c r="H28" s="97">
        <f>H27/'Table 10'!F4</f>
        <v>0</v>
      </c>
      <c r="I28" s="97">
        <f>I27/'Table 10'!G4</f>
        <v>0</v>
      </c>
      <c r="J28" s="147" t="s">
        <v>117</v>
      </c>
      <c r="K28" s="98" t="s">
        <v>81</v>
      </c>
    </row>
    <row r="29" spans="2:11" ht="14" x14ac:dyDescent="0.15">
      <c r="B29" s="200" t="s">
        <v>118</v>
      </c>
      <c r="C29" s="155" t="s">
        <v>119</v>
      </c>
      <c r="D29" s="159" t="s">
        <v>120</v>
      </c>
      <c r="E29" s="17">
        <v>0</v>
      </c>
      <c r="F29" s="17">
        <v>0</v>
      </c>
      <c r="G29" s="17">
        <v>0</v>
      </c>
      <c r="H29" s="17">
        <v>0</v>
      </c>
      <c r="I29" s="17">
        <v>0</v>
      </c>
      <c r="J29" s="157" t="s">
        <v>40</v>
      </c>
      <c r="K29" s="160" t="s">
        <v>121</v>
      </c>
    </row>
    <row r="30" spans="2:11" ht="14" x14ac:dyDescent="0.15">
      <c r="B30" s="202"/>
      <c r="C30" s="155" t="s">
        <v>122</v>
      </c>
      <c r="D30" s="159" t="s">
        <v>123</v>
      </c>
      <c r="E30" s="17">
        <f>E29/'Table 10'!C4</f>
        <v>0</v>
      </c>
      <c r="F30" s="17">
        <f>F29/'Table 10'!D4</f>
        <v>0</v>
      </c>
      <c r="G30" s="17">
        <f>G29/'Table 10'!E4</f>
        <v>0</v>
      </c>
      <c r="H30" s="17">
        <f>H29/'Table 10'!F4</f>
        <v>0</v>
      </c>
      <c r="I30" s="17">
        <f>I29/'Table 10'!G4</f>
        <v>0</v>
      </c>
      <c r="J30" s="157" t="s">
        <v>43</v>
      </c>
      <c r="K30" s="160" t="s">
        <v>121</v>
      </c>
    </row>
    <row r="31" spans="2:11" ht="14" x14ac:dyDescent="0.15">
      <c r="B31" s="202"/>
      <c r="C31" s="155" t="s">
        <v>124</v>
      </c>
      <c r="D31" s="159" t="s">
        <v>125</v>
      </c>
      <c r="E31" s="17">
        <v>0</v>
      </c>
      <c r="F31" s="17">
        <v>0</v>
      </c>
      <c r="G31" s="17">
        <v>0</v>
      </c>
      <c r="H31" s="17">
        <v>0</v>
      </c>
      <c r="I31" s="17">
        <v>0</v>
      </c>
      <c r="J31" s="157" t="s">
        <v>126</v>
      </c>
      <c r="K31" s="160" t="s">
        <v>121</v>
      </c>
    </row>
    <row r="32" spans="2:11" ht="14" x14ac:dyDescent="0.15">
      <c r="B32" s="202"/>
      <c r="C32" s="155" t="s">
        <v>127</v>
      </c>
      <c r="D32" s="159" t="s">
        <v>128</v>
      </c>
      <c r="E32" s="17">
        <v>0</v>
      </c>
      <c r="F32" s="17">
        <v>0</v>
      </c>
      <c r="G32" s="17">
        <v>0</v>
      </c>
      <c r="H32" s="17">
        <v>0</v>
      </c>
      <c r="I32" s="17">
        <v>0</v>
      </c>
      <c r="J32" s="157" t="s">
        <v>129</v>
      </c>
      <c r="K32" s="160" t="s">
        <v>121</v>
      </c>
    </row>
    <row r="33" spans="2:11" ht="14" x14ac:dyDescent="0.15">
      <c r="B33" s="202"/>
      <c r="C33" s="155" t="s">
        <v>130</v>
      </c>
      <c r="D33" s="159" t="s">
        <v>131</v>
      </c>
      <c r="E33" s="17">
        <v>0</v>
      </c>
      <c r="F33" s="17">
        <v>0</v>
      </c>
      <c r="G33" s="17">
        <v>0</v>
      </c>
      <c r="H33" s="17">
        <v>0</v>
      </c>
      <c r="I33" s="17">
        <v>0</v>
      </c>
      <c r="J33" s="157" t="s">
        <v>132</v>
      </c>
      <c r="K33" s="160" t="s">
        <v>121</v>
      </c>
    </row>
    <row r="34" spans="2:11" ht="14" x14ac:dyDescent="0.15">
      <c r="B34" s="202"/>
      <c r="C34" s="155" t="s">
        <v>133</v>
      </c>
      <c r="D34" s="159" t="s">
        <v>134</v>
      </c>
      <c r="E34" s="17">
        <v>0</v>
      </c>
      <c r="F34" s="17">
        <v>0</v>
      </c>
      <c r="G34" s="17">
        <v>0</v>
      </c>
      <c r="H34" s="17">
        <v>0</v>
      </c>
      <c r="I34" s="17">
        <v>0</v>
      </c>
      <c r="J34" s="157" t="s">
        <v>135</v>
      </c>
      <c r="K34" s="160" t="s">
        <v>121</v>
      </c>
    </row>
    <row r="35" spans="2:11" ht="14" x14ac:dyDescent="0.15">
      <c r="B35" s="202"/>
      <c r="C35" s="155" t="s">
        <v>136</v>
      </c>
      <c r="D35" s="159" t="s">
        <v>137</v>
      </c>
      <c r="E35" s="17">
        <f>E31/'Table 10'!C4</f>
        <v>0</v>
      </c>
      <c r="F35" s="17">
        <f>F31/'Table 10'!D4</f>
        <v>0</v>
      </c>
      <c r="G35" s="17">
        <f>G31/'Table 10'!E4</f>
        <v>0</v>
      </c>
      <c r="H35" s="17">
        <f>H31/'Table 10'!F4</f>
        <v>0</v>
      </c>
      <c r="I35" s="17">
        <f>I31/'Table 10'!G4</f>
        <v>0</v>
      </c>
      <c r="J35" s="157" t="s">
        <v>138</v>
      </c>
      <c r="K35" s="160" t="s">
        <v>121</v>
      </c>
    </row>
    <row r="36" spans="2:11" ht="14" x14ac:dyDescent="0.15">
      <c r="B36" s="202"/>
      <c r="C36" s="155" t="s">
        <v>139</v>
      </c>
      <c r="D36" s="159" t="s">
        <v>140</v>
      </c>
      <c r="E36" s="17">
        <f>E32/'Table 10'!C4</f>
        <v>0</v>
      </c>
      <c r="F36" s="17">
        <f>F32/'Table 10'!D4</f>
        <v>0</v>
      </c>
      <c r="G36" s="17">
        <f>G32/'Table 10'!E4</f>
        <v>0</v>
      </c>
      <c r="H36" s="17">
        <f>H32/'Table 10'!F4</f>
        <v>0</v>
      </c>
      <c r="I36" s="17">
        <f>I32/'Table 10'!G4</f>
        <v>0</v>
      </c>
      <c r="J36" s="157" t="s">
        <v>141</v>
      </c>
      <c r="K36" s="160" t="s">
        <v>121</v>
      </c>
    </row>
    <row r="37" spans="2:11" ht="14" x14ac:dyDescent="0.15">
      <c r="B37" s="202"/>
      <c r="C37" s="155" t="s">
        <v>142</v>
      </c>
      <c r="D37" s="159" t="s">
        <v>143</v>
      </c>
      <c r="E37" s="17">
        <f>E33/'Table 10'!C4</f>
        <v>0</v>
      </c>
      <c r="F37" s="17">
        <f>F33/'Table 10'!D4</f>
        <v>0</v>
      </c>
      <c r="G37" s="17">
        <f>G33/'Table 10'!E4</f>
        <v>0</v>
      </c>
      <c r="H37" s="17">
        <f>H33/'Table 10'!F4</f>
        <v>0</v>
      </c>
      <c r="I37" s="17">
        <f>I33/'Table 10'!G4</f>
        <v>0</v>
      </c>
      <c r="J37" s="157" t="s">
        <v>144</v>
      </c>
      <c r="K37" s="160" t="s">
        <v>121</v>
      </c>
    </row>
    <row r="38" spans="2:11" ht="14" x14ac:dyDescent="0.15">
      <c r="B38" s="202"/>
      <c r="C38" s="155" t="s">
        <v>145</v>
      </c>
      <c r="D38" s="159" t="s">
        <v>146</v>
      </c>
      <c r="E38" s="17">
        <f>E34/'Table 10'!C4</f>
        <v>0</v>
      </c>
      <c r="F38" s="17">
        <f>F34/'Table 10'!D4</f>
        <v>0</v>
      </c>
      <c r="G38" s="17">
        <f>G34/'Table 10'!E4</f>
        <v>0</v>
      </c>
      <c r="H38" s="17">
        <f>H34/'Table 10'!F4</f>
        <v>0</v>
      </c>
      <c r="I38" s="17">
        <f>I34/'Table 10'!G4</f>
        <v>0</v>
      </c>
      <c r="J38" s="157" t="s">
        <v>147</v>
      </c>
      <c r="K38" s="160" t="s">
        <v>121</v>
      </c>
    </row>
    <row r="39" spans="2:11" ht="17.25" customHeight="1" x14ac:dyDescent="0.15">
      <c r="B39" s="202"/>
      <c r="C39" s="155" t="s">
        <v>148</v>
      </c>
      <c r="D39" s="159" t="s">
        <v>149</v>
      </c>
      <c r="E39" s="17">
        <v>0</v>
      </c>
      <c r="F39" s="17">
        <v>0</v>
      </c>
      <c r="G39" s="17">
        <v>0</v>
      </c>
      <c r="H39" s="17">
        <v>0</v>
      </c>
      <c r="I39" s="17">
        <v>0</v>
      </c>
      <c r="J39" s="157" t="s">
        <v>150</v>
      </c>
      <c r="K39" s="160" t="s">
        <v>121</v>
      </c>
    </row>
    <row r="40" spans="2:11" ht="14" x14ac:dyDescent="0.15">
      <c r="B40" s="201"/>
      <c r="C40" s="155" t="s">
        <v>151</v>
      </c>
      <c r="D40" s="159" t="s">
        <v>152</v>
      </c>
      <c r="E40" s="17">
        <f>E39/'Table 10'!C4</f>
        <v>0</v>
      </c>
      <c r="F40" s="17">
        <f>F39/'Table 10'!D4</f>
        <v>0</v>
      </c>
      <c r="G40" s="17">
        <f>G39/'Table 10'!E4</f>
        <v>0</v>
      </c>
      <c r="H40" s="17">
        <f>H39/'Table 10'!F4</f>
        <v>0</v>
      </c>
      <c r="I40" s="17">
        <f>I39/'Table 10'!G4</f>
        <v>0</v>
      </c>
      <c r="J40" s="157" t="s">
        <v>153</v>
      </c>
      <c r="K40" s="160" t="s">
        <v>121</v>
      </c>
    </row>
    <row r="41" spans="2:11" ht="43.5" customHeight="1" x14ac:dyDescent="0.15">
      <c r="B41" s="200" t="s">
        <v>154</v>
      </c>
      <c r="C41" s="155" t="s">
        <v>155</v>
      </c>
      <c r="D41" s="159" t="s">
        <v>156</v>
      </c>
      <c r="E41" s="17">
        <v>0</v>
      </c>
      <c r="F41" s="17">
        <v>0</v>
      </c>
      <c r="G41" s="17">
        <v>0</v>
      </c>
      <c r="H41" s="17">
        <v>0</v>
      </c>
      <c r="I41" s="17">
        <v>0</v>
      </c>
      <c r="J41" s="157" t="s">
        <v>157</v>
      </c>
      <c r="K41" s="160" t="s">
        <v>158</v>
      </c>
    </row>
    <row r="42" spans="2:11" ht="42" x14ac:dyDescent="0.15">
      <c r="B42" s="201"/>
      <c r="C42" s="155" t="s">
        <v>159</v>
      </c>
      <c r="D42" s="159" t="s">
        <v>160</v>
      </c>
      <c r="E42" s="17">
        <f>E41/'Table 10'!C4</f>
        <v>0</v>
      </c>
      <c r="F42" s="17">
        <f>F41/'Table 10'!D4</f>
        <v>0</v>
      </c>
      <c r="G42" s="17">
        <f>G41/'Table 10'!E4</f>
        <v>0</v>
      </c>
      <c r="H42" s="17">
        <f>H41/'Table 10'!F4</f>
        <v>0</v>
      </c>
      <c r="I42" s="17">
        <f>I41/'Table 10'!G4</f>
        <v>0</v>
      </c>
      <c r="J42" s="157" t="s">
        <v>161</v>
      </c>
      <c r="K42" s="160" t="s">
        <v>158</v>
      </c>
    </row>
  </sheetData>
  <mergeCells count="16">
    <mergeCell ref="B4:B5"/>
    <mergeCell ref="C4:C5"/>
    <mergeCell ref="D4:D5"/>
    <mergeCell ref="J4:J5"/>
    <mergeCell ref="K4:K5"/>
    <mergeCell ref="K10:K12"/>
    <mergeCell ref="B13:B17"/>
    <mergeCell ref="B18:B19"/>
    <mergeCell ref="B6:B9"/>
    <mergeCell ref="B41:B42"/>
    <mergeCell ref="B10:B12"/>
    <mergeCell ref="B21:B22"/>
    <mergeCell ref="B23:B24"/>
    <mergeCell ref="B25:B26"/>
    <mergeCell ref="B27:B28"/>
    <mergeCell ref="B29:B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5893-3BB3-4702-A507-C706A1BDD37A}">
  <sheetPr>
    <tabColor theme="0" tint="-4.9989318521683403E-2"/>
  </sheetPr>
  <dimension ref="A1:L57"/>
  <sheetViews>
    <sheetView showGridLines="0" topLeftCell="A25" zoomScale="120" zoomScaleNormal="120" workbookViewId="0">
      <selection activeCell="G29" sqref="G29:G31"/>
    </sheetView>
  </sheetViews>
  <sheetFormatPr baseColWidth="10" defaultColWidth="9" defaultRowHeight="13" x14ac:dyDescent="0.15"/>
  <cols>
    <col min="1" max="1" width="9" style="11"/>
    <col min="2" max="2" width="13" style="11" customWidth="1"/>
    <col min="3" max="3" width="56" style="11" customWidth="1"/>
    <col min="4" max="8" width="10.6640625" style="11" customWidth="1"/>
    <col min="9" max="9" width="27.5" style="11" customWidth="1"/>
    <col min="10" max="10" width="81.1640625" style="11" customWidth="1"/>
    <col min="11" max="11" width="44.83203125" style="11" customWidth="1"/>
    <col min="12" max="16384" width="9" style="11"/>
  </cols>
  <sheetData>
    <row r="1" spans="1:12" customFormat="1" ht="15.75" customHeight="1" x14ac:dyDescent="0.15">
      <c r="A1" s="208" t="s">
        <v>162</v>
      </c>
      <c r="B1" s="209"/>
      <c r="C1" s="209"/>
      <c r="D1" s="87"/>
      <c r="E1" s="87"/>
      <c r="F1" s="87"/>
      <c r="G1" s="87"/>
      <c r="H1" s="87"/>
      <c r="I1" s="87"/>
      <c r="J1" s="87"/>
      <c r="K1" s="87"/>
      <c r="L1" s="87"/>
    </row>
    <row r="2" spans="1:12" s="18" customFormat="1" ht="15.75" customHeight="1" x14ac:dyDescent="0.15">
      <c r="A2" s="86"/>
      <c r="B2" s="87"/>
      <c r="C2" s="87"/>
      <c r="D2" s="87"/>
      <c r="E2" s="87"/>
      <c r="F2" s="87"/>
      <c r="G2" s="87"/>
      <c r="H2" s="87"/>
      <c r="I2" s="87"/>
      <c r="J2" s="87"/>
      <c r="K2" s="87"/>
      <c r="L2" s="87"/>
    </row>
    <row r="3" spans="1:12" s="18" customFormat="1" ht="82.5" customHeight="1" x14ac:dyDescent="0.15">
      <c r="A3" s="86"/>
      <c r="B3" s="87"/>
      <c r="C3" s="87"/>
      <c r="D3" s="87"/>
      <c r="E3" s="87"/>
      <c r="F3" s="87"/>
      <c r="G3" s="87"/>
      <c r="H3" s="87"/>
      <c r="I3" s="87"/>
      <c r="J3" s="87"/>
      <c r="K3" s="87"/>
      <c r="L3" s="87"/>
    </row>
    <row r="4" spans="1:12" customFormat="1" ht="14.25" customHeight="1" x14ac:dyDescent="0.15">
      <c r="A4" s="86"/>
      <c r="B4" s="87"/>
      <c r="C4" s="87"/>
      <c r="D4" s="87"/>
      <c r="E4" s="87"/>
      <c r="F4" s="87"/>
      <c r="G4" s="87"/>
      <c r="H4" s="87"/>
      <c r="I4" s="87"/>
      <c r="J4" s="87"/>
      <c r="K4" s="87"/>
      <c r="L4" s="87"/>
    </row>
    <row r="5" spans="1:12" ht="14.25" customHeight="1" x14ac:dyDescent="0.15">
      <c r="B5" s="207" t="s">
        <v>163</v>
      </c>
      <c r="C5" s="207" t="s">
        <v>164</v>
      </c>
      <c r="D5" s="103" t="s">
        <v>165</v>
      </c>
      <c r="E5" s="103"/>
      <c r="F5" s="103"/>
      <c r="G5" s="103"/>
      <c r="H5" s="103"/>
      <c r="I5" s="207" t="s">
        <v>166</v>
      </c>
      <c r="J5" s="207" t="s">
        <v>167</v>
      </c>
      <c r="K5" s="207" t="s">
        <v>168</v>
      </c>
    </row>
    <row r="6" spans="1:12" x14ac:dyDescent="0.15">
      <c r="B6" s="207"/>
      <c r="C6" s="204"/>
      <c r="D6" s="149">
        <v>2015</v>
      </c>
      <c r="E6" s="149">
        <v>2016</v>
      </c>
      <c r="F6" s="149">
        <v>2017</v>
      </c>
      <c r="G6" s="149">
        <v>2018</v>
      </c>
      <c r="H6" s="149">
        <v>2019</v>
      </c>
      <c r="I6" s="207"/>
      <c r="J6" s="207"/>
      <c r="K6" s="207"/>
    </row>
    <row r="7" spans="1:12" ht="26" x14ac:dyDescent="0.15">
      <c r="B7" s="151" t="s">
        <v>169</v>
      </c>
      <c r="C7" s="104" t="s">
        <v>170</v>
      </c>
      <c r="D7" s="150">
        <v>0</v>
      </c>
      <c r="E7" s="150">
        <v>0</v>
      </c>
      <c r="F7" s="150">
        <v>0</v>
      </c>
      <c r="G7" s="150">
        <v>0</v>
      </c>
      <c r="H7" s="151">
        <v>0</v>
      </c>
      <c r="I7" s="151" t="s">
        <v>171</v>
      </c>
      <c r="J7" s="151" t="s">
        <v>172</v>
      </c>
      <c r="K7" s="150" t="s">
        <v>173</v>
      </c>
    </row>
    <row r="8" spans="1:12" x14ac:dyDescent="0.15">
      <c r="B8" s="205" t="s">
        <v>174</v>
      </c>
      <c r="C8" s="104" t="s">
        <v>175</v>
      </c>
      <c r="D8" s="150">
        <v>6</v>
      </c>
      <c r="E8" s="150">
        <v>39</v>
      </c>
      <c r="F8" s="150">
        <v>17</v>
      </c>
      <c r="G8" s="150">
        <v>9</v>
      </c>
      <c r="H8" s="151">
        <v>5</v>
      </c>
      <c r="I8" s="151" t="s">
        <v>176</v>
      </c>
      <c r="J8" s="151" t="s">
        <v>177</v>
      </c>
      <c r="K8" s="204" t="s">
        <v>178</v>
      </c>
    </row>
    <row r="9" spans="1:12" x14ac:dyDescent="0.15">
      <c r="B9" s="205"/>
      <c r="C9" s="104" t="s">
        <v>179</v>
      </c>
      <c r="D9" s="150">
        <v>7</v>
      </c>
      <c r="E9" s="150">
        <v>17</v>
      </c>
      <c r="F9" s="150">
        <v>4</v>
      </c>
      <c r="G9" s="150">
        <v>3</v>
      </c>
      <c r="H9" s="151">
        <v>1</v>
      </c>
      <c r="I9" s="151" t="s">
        <v>180</v>
      </c>
      <c r="J9" s="151" t="s">
        <v>177</v>
      </c>
      <c r="K9" s="206"/>
    </row>
    <row r="10" spans="1:12" x14ac:dyDescent="0.15">
      <c r="B10" s="205"/>
      <c r="C10" s="104" t="s">
        <v>181</v>
      </c>
      <c r="D10" s="150">
        <v>22</v>
      </c>
      <c r="E10" s="150">
        <v>18</v>
      </c>
      <c r="F10" s="150">
        <v>29</v>
      </c>
      <c r="G10" s="150">
        <v>11</v>
      </c>
      <c r="H10" s="151">
        <v>4</v>
      </c>
      <c r="I10" s="151" t="s">
        <v>180</v>
      </c>
      <c r="J10" s="151" t="s">
        <v>177</v>
      </c>
      <c r="K10" s="206"/>
    </row>
    <row r="11" spans="1:12" ht="39" x14ac:dyDescent="0.15">
      <c r="B11" s="205"/>
      <c r="C11" s="104" t="s">
        <v>182</v>
      </c>
      <c r="D11" s="150" t="s">
        <v>183</v>
      </c>
      <c r="E11" s="150" t="s">
        <v>183</v>
      </c>
      <c r="F11" s="150" t="s">
        <v>183</v>
      </c>
      <c r="G11" s="150">
        <v>924</v>
      </c>
      <c r="H11" s="151">
        <v>1588</v>
      </c>
      <c r="I11" s="151" t="s">
        <v>184</v>
      </c>
      <c r="J11" s="151" t="s">
        <v>185</v>
      </c>
      <c r="K11" s="206"/>
    </row>
    <row r="12" spans="1:12" ht="39" x14ac:dyDescent="0.15">
      <c r="B12" s="205"/>
      <c r="C12" s="104" t="s">
        <v>186</v>
      </c>
      <c r="D12" s="150" t="s">
        <v>183</v>
      </c>
      <c r="E12" s="150" t="s">
        <v>183</v>
      </c>
      <c r="F12" s="150" t="s">
        <v>183</v>
      </c>
      <c r="G12" s="150">
        <v>655</v>
      </c>
      <c r="H12" s="150">
        <v>393</v>
      </c>
      <c r="I12" s="151" t="s">
        <v>187</v>
      </c>
      <c r="J12" s="151" t="s">
        <v>185</v>
      </c>
      <c r="K12" s="206"/>
    </row>
    <row r="13" spans="1:12" ht="39" x14ac:dyDescent="0.15">
      <c r="B13" s="205"/>
      <c r="C13" s="104" t="s">
        <v>188</v>
      </c>
      <c r="D13" s="150" t="s">
        <v>183</v>
      </c>
      <c r="E13" s="150" t="s">
        <v>183</v>
      </c>
      <c r="F13" s="150" t="s">
        <v>183</v>
      </c>
      <c r="G13" s="150">
        <v>210</v>
      </c>
      <c r="H13" s="151">
        <v>305</v>
      </c>
      <c r="I13" s="151" t="s">
        <v>184</v>
      </c>
      <c r="J13" s="151" t="s">
        <v>185</v>
      </c>
      <c r="K13" s="206"/>
    </row>
    <row r="14" spans="1:12" ht="39" x14ac:dyDescent="0.15">
      <c r="B14" s="205"/>
      <c r="C14" s="104" t="s">
        <v>189</v>
      </c>
      <c r="D14" s="150" t="s">
        <v>183</v>
      </c>
      <c r="E14" s="150" t="s">
        <v>183</v>
      </c>
      <c r="F14" s="150" t="s">
        <v>183</v>
      </c>
      <c r="G14" s="150">
        <v>40</v>
      </c>
      <c r="H14" s="151">
        <v>66</v>
      </c>
      <c r="I14" s="151" t="s">
        <v>190</v>
      </c>
      <c r="J14" s="151" t="s">
        <v>185</v>
      </c>
      <c r="K14" s="206"/>
    </row>
    <row r="15" spans="1:12" ht="39" x14ac:dyDescent="0.15">
      <c r="B15" s="205"/>
      <c r="C15" s="104" t="s">
        <v>191</v>
      </c>
      <c r="D15" s="150" t="s">
        <v>183</v>
      </c>
      <c r="E15" s="150" t="s">
        <v>183</v>
      </c>
      <c r="F15" s="150" t="s">
        <v>183</v>
      </c>
      <c r="G15" s="150">
        <v>230</v>
      </c>
      <c r="H15" s="151">
        <v>199</v>
      </c>
      <c r="I15" s="151" t="s">
        <v>192</v>
      </c>
      <c r="J15" s="151" t="s">
        <v>185</v>
      </c>
      <c r="K15" s="206"/>
    </row>
    <row r="16" spans="1:12" ht="52" x14ac:dyDescent="0.15">
      <c r="B16" s="205"/>
      <c r="C16" s="104" t="s">
        <v>193</v>
      </c>
      <c r="D16" s="150" t="s">
        <v>194</v>
      </c>
      <c r="E16" s="150" t="s">
        <v>194</v>
      </c>
      <c r="F16" s="150" t="s">
        <v>194</v>
      </c>
      <c r="G16" s="150" t="s">
        <v>194</v>
      </c>
      <c r="H16" s="151">
        <v>0.52</v>
      </c>
      <c r="I16" s="151" t="s">
        <v>195</v>
      </c>
      <c r="J16" s="151" t="s">
        <v>185</v>
      </c>
      <c r="K16" s="206"/>
    </row>
    <row r="17" spans="2:11" ht="52" x14ac:dyDescent="0.15">
      <c r="B17" s="205"/>
      <c r="C17" s="104" t="s">
        <v>196</v>
      </c>
      <c r="D17" s="150" t="s">
        <v>194</v>
      </c>
      <c r="E17" s="150" t="s">
        <v>194</v>
      </c>
      <c r="F17" s="150" t="s">
        <v>194</v>
      </c>
      <c r="G17" s="150" t="s">
        <v>194</v>
      </c>
      <c r="H17" s="151">
        <v>285</v>
      </c>
      <c r="I17" s="151" t="s">
        <v>197</v>
      </c>
      <c r="J17" s="151" t="s">
        <v>185</v>
      </c>
      <c r="K17" s="206"/>
    </row>
    <row r="18" spans="2:11" ht="39" x14ac:dyDescent="0.15">
      <c r="B18" s="205"/>
      <c r="C18" s="104" t="s">
        <v>198</v>
      </c>
      <c r="D18" s="150" t="s">
        <v>183</v>
      </c>
      <c r="E18" s="150" t="s">
        <v>183</v>
      </c>
      <c r="F18" s="150" t="s">
        <v>183</v>
      </c>
      <c r="G18" s="150">
        <v>9</v>
      </c>
      <c r="H18" s="151">
        <v>8</v>
      </c>
      <c r="I18" s="151" t="s">
        <v>197</v>
      </c>
      <c r="J18" s="151" t="s">
        <v>185</v>
      </c>
      <c r="K18" s="206"/>
    </row>
    <row r="19" spans="2:11" ht="52" x14ac:dyDescent="0.15">
      <c r="B19" s="204" t="s">
        <v>199</v>
      </c>
      <c r="C19" s="104" t="s">
        <v>200</v>
      </c>
      <c r="D19" s="150" t="s">
        <v>194</v>
      </c>
      <c r="E19" s="150" t="s">
        <v>194</v>
      </c>
      <c r="F19" s="150" t="s">
        <v>194</v>
      </c>
      <c r="G19" s="150" t="s">
        <v>194</v>
      </c>
      <c r="H19" s="105">
        <v>1885</v>
      </c>
      <c r="I19" s="151" t="s">
        <v>197</v>
      </c>
      <c r="J19" s="151" t="s">
        <v>201</v>
      </c>
      <c r="K19" s="204" t="s">
        <v>178</v>
      </c>
    </row>
    <row r="20" spans="2:11" ht="39" x14ac:dyDescent="0.15">
      <c r="B20" s="205"/>
      <c r="C20" s="104" t="s">
        <v>202</v>
      </c>
      <c r="D20" s="150" t="s">
        <v>183</v>
      </c>
      <c r="E20" s="150" t="s">
        <v>183</v>
      </c>
      <c r="F20" s="150" t="s">
        <v>183</v>
      </c>
      <c r="G20" s="106">
        <v>0.97</v>
      </c>
      <c r="H20" s="107">
        <v>0.95899999999999996</v>
      </c>
      <c r="I20" s="151" t="s">
        <v>203</v>
      </c>
      <c r="J20" s="151" t="s">
        <v>201</v>
      </c>
      <c r="K20" s="206"/>
    </row>
    <row r="21" spans="2:11" ht="39" x14ac:dyDescent="0.15">
      <c r="B21" s="205"/>
      <c r="C21" s="104" t="s">
        <v>204</v>
      </c>
      <c r="D21" s="150" t="s">
        <v>183</v>
      </c>
      <c r="E21" s="150" t="s">
        <v>183</v>
      </c>
      <c r="F21" s="150" t="s">
        <v>183</v>
      </c>
      <c r="G21" s="106">
        <v>0.03</v>
      </c>
      <c r="H21" s="107">
        <v>0.03</v>
      </c>
      <c r="I21" s="151" t="s">
        <v>203</v>
      </c>
      <c r="J21" s="151" t="s">
        <v>201</v>
      </c>
      <c r="K21" s="206"/>
    </row>
    <row r="22" spans="2:11" ht="39" x14ac:dyDescent="0.15">
      <c r="B22" s="205"/>
      <c r="C22" s="104" t="s">
        <v>205</v>
      </c>
      <c r="D22" s="150" t="s">
        <v>183</v>
      </c>
      <c r="E22" s="150" t="s">
        <v>183</v>
      </c>
      <c r="F22" s="150" t="s">
        <v>183</v>
      </c>
      <c r="G22" s="106">
        <v>0</v>
      </c>
      <c r="H22" s="107">
        <v>1.0999999999999999E-2</v>
      </c>
      <c r="I22" s="151" t="s">
        <v>203</v>
      </c>
      <c r="J22" s="151" t="s">
        <v>201</v>
      </c>
      <c r="K22" s="206"/>
    </row>
    <row r="23" spans="2:11" ht="39" x14ac:dyDescent="0.15">
      <c r="B23" s="205"/>
      <c r="C23" s="104" t="s">
        <v>206</v>
      </c>
      <c r="D23" s="150" t="s">
        <v>183</v>
      </c>
      <c r="E23" s="150" t="s">
        <v>183</v>
      </c>
      <c r="F23" s="150" t="s">
        <v>183</v>
      </c>
      <c r="G23" s="106">
        <v>0.77300000000000002</v>
      </c>
      <c r="H23" s="107">
        <v>0.77200000000000002</v>
      </c>
      <c r="I23" s="151" t="s">
        <v>207</v>
      </c>
      <c r="J23" s="151" t="s">
        <v>201</v>
      </c>
      <c r="K23" s="206"/>
    </row>
    <row r="24" spans="2:11" ht="39" x14ac:dyDescent="0.15">
      <c r="B24" s="205"/>
      <c r="C24" s="104" t="s">
        <v>208</v>
      </c>
      <c r="D24" s="150" t="s">
        <v>183</v>
      </c>
      <c r="E24" s="150" t="s">
        <v>183</v>
      </c>
      <c r="F24" s="150" t="s">
        <v>183</v>
      </c>
      <c r="G24" s="106">
        <v>0.22700000000000001</v>
      </c>
      <c r="H24" s="107">
        <v>0.22700000000000001</v>
      </c>
      <c r="I24" s="151" t="s">
        <v>207</v>
      </c>
      <c r="J24" s="151" t="s">
        <v>201</v>
      </c>
      <c r="K24" s="206"/>
    </row>
    <row r="25" spans="2:11" ht="39" x14ac:dyDescent="0.15">
      <c r="B25" s="205"/>
      <c r="C25" s="104" t="s">
        <v>209</v>
      </c>
      <c r="D25" s="150" t="s">
        <v>183</v>
      </c>
      <c r="E25" s="150" t="s">
        <v>183</v>
      </c>
      <c r="F25" s="150" t="s">
        <v>183</v>
      </c>
      <c r="G25" s="107">
        <v>0</v>
      </c>
      <c r="H25" s="107">
        <v>1E-3</v>
      </c>
      <c r="I25" s="151" t="s">
        <v>207</v>
      </c>
      <c r="J25" s="151" t="s">
        <v>201</v>
      </c>
      <c r="K25" s="206"/>
    </row>
    <row r="26" spans="2:11" ht="39" x14ac:dyDescent="0.15">
      <c r="B26" s="205"/>
      <c r="C26" s="104" t="s">
        <v>210</v>
      </c>
      <c r="D26" s="150" t="s">
        <v>183</v>
      </c>
      <c r="E26" s="150" t="s">
        <v>183</v>
      </c>
      <c r="F26" s="150" t="s">
        <v>183</v>
      </c>
      <c r="G26" s="150">
        <v>977</v>
      </c>
      <c r="H26" s="151">
        <v>776</v>
      </c>
      <c r="I26" s="151" t="s">
        <v>192</v>
      </c>
      <c r="J26" s="151" t="s">
        <v>201</v>
      </c>
      <c r="K26" s="206"/>
    </row>
    <row r="27" spans="2:11" ht="52" x14ac:dyDescent="0.15">
      <c r="B27" s="204" t="s">
        <v>211</v>
      </c>
      <c r="C27" s="104" t="s">
        <v>212</v>
      </c>
      <c r="D27" s="150" t="s">
        <v>194</v>
      </c>
      <c r="E27" s="150" t="s">
        <v>194</v>
      </c>
      <c r="F27" s="150" t="s">
        <v>194</v>
      </c>
      <c r="G27" s="150" t="s">
        <v>194</v>
      </c>
      <c r="H27" s="108">
        <v>37</v>
      </c>
      <c r="I27" s="151" t="s">
        <v>213</v>
      </c>
      <c r="J27" s="151" t="s">
        <v>214</v>
      </c>
      <c r="K27" s="204" t="s">
        <v>178</v>
      </c>
    </row>
    <row r="28" spans="2:11" ht="52" x14ac:dyDescent="0.15">
      <c r="B28" s="205"/>
      <c r="C28" s="104" t="s">
        <v>215</v>
      </c>
      <c r="D28" s="150" t="s">
        <v>194</v>
      </c>
      <c r="E28" s="150" t="s">
        <v>194</v>
      </c>
      <c r="F28" s="150" t="s">
        <v>194</v>
      </c>
      <c r="G28" s="150" t="s">
        <v>194</v>
      </c>
      <c r="H28" s="108">
        <v>0</v>
      </c>
      <c r="I28" s="151" t="s">
        <v>213</v>
      </c>
      <c r="J28" s="151" t="s">
        <v>185</v>
      </c>
      <c r="K28" s="206"/>
    </row>
    <row r="29" spans="2:11" ht="52" x14ac:dyDescent="0.15">
      <c r="B29" s="205"/>
      <c r="C29" s="104" t="s">
        <v>216</v>
      </c>
      <c r="D29" s="150" t="s">
        <v>194</v>
      </c>
      <c r="E29" s="150" t="s">
        <v>194</v>
      </c>
      <c r="F29" s="150" t="s">
        <v>194</v>
      </c>
      <c r="G29" s="176">
        <v>5526</v>
      </c>
      <c r="H29" s="105">
        <v>6671</v>
      </c>
      <c r="I29" s="151" t="s">
        <v>217</v>
      </c>
      <c r="J29" s="151" t="s">
        <v>185</v>
      </c>
      <c r="K29" s="206"/>
    </row>
    <row r="30" spans="2:11" ht="52" x14ac:dyDescent="0.15">
      <c r="B30" s="205"/>
      <c r="C30" s="104" t="s">
        <v>218</v>
      </c>
      <c r="D30" s="150" t="s">
        <v>194</v>
      </c>
      <c r="E30" s="150" t="s">
        <v>194</v>
      </c>
      <c r="F30" s="150" t="s">
        <v>194</v>
      </c>
      <c r="G30" s="177">
        <v>80</v>
      </c>
      <c r="H30" s="151">
        <v>123</v>
      </c>
      <c r="I30" s="151" t="s">
        <v>217</v>
      </c>
      <c r="J30" s="151" t="s">
        <v>185</v>
      </c>
      <c r="K30" s="206"/>
    </row>
    <row r="31" spans="2:11" ht="52" x14ac:dyDescent="0.15">
      <c r="B31" s="205"/>
      <c r="C31" s="104" t="s">
        <v>219</v>
      </c>
      <c r="D31" s="150" t="s">
        <v>194</v>
      </c>
      <c r="E31" s="150" t="s">
        <v>194</v>
      </c>
      <c r="F31" s="150" t="s">
        <v>194</v>
      </c>
      <c r="G31" s="178">
        <v>0.28999999999999998</v>
      </c>
      <c r="H31" s="107">
        <v>0.48</v>
      </c>
      <c r="I31" s="151" t="s">
        <v>220</v>
      </c>
      <c r="J31" s="151" t="s">
        <v>185</v>
      </c>
      <c r="K31" s="206"/>
    </row>
    <row r="32" spans="2:11" ht="39" x14ac:dyDescent="0.15">
      <c r="B32" s="205"/>
      <c r="C32" s="104" t="s">
        <v>221</v>
      </c>
      <c r="D32" s="150" t="s">
        <v>222</v>
      </c>
      <c r="E32" s="150" t="s">
        <v>222</v>
      </c>
      <c r="F32" s="150">
        <v>0</v>
      </c>
      <c r="G32" s="150">
        <v>4</v>
      </c>
      <c r="H32" s="151">
        <v>5</v>
      </c>
      <c r="I32" s="151" t="s">
        <v>223</v>
      </c>
      <c r="J32" s="151" t="s">
        <v>185</v>
      </c>
      <c r="K32" s="206"/>
    </row>
    <row r="33" spans="2:11" ht="39" x14ac:dyDescent="0.15">
      <c r="B33" s="205"/>
      <c r="C33" s="104" t="s">
        <v>224</v>
      </c>
      <c r="D33" s="150" t="s">
        <v>222</v>
      </c>
      <c r="E33" s="150" t="s">
        <v>222</v>
      </c>
      <c r="F33" s="150">
        <v>0</v>
      </c>
      <c r="G33" s="150">
        <v>0</v>
      </c>
      <c r="H33" s="151">
        <v>0</v>
      </c>
      <c r="I33" s="151" t="s">
        <v>223</v>
      </c>
      <c r="J33" s="151" t="s">
        <v>185</v>
      </c>
      <c r="K33" s="206"/>
    </row>
    <row r="34" spans="2:11" ht="39" x14ac:dyDescent="0.15">
      <c r="B34" s="205"/>
      <c r="C34" s="104" t="s">
        <v>225</v>
      </c>
      <c r="D34" s="150" t="s">
        <v>222</v>
      </c>
      <c r="E34" s="150" t="s">
        <v>222</v>
      </c>
      <c r="F34" s="151">
        <v>0</v>
      </c>
      <c r="G34" s="151">
        <v>307</v>
      </c>
      <c r="H34" s="151">
        <v>469</v>
      </c>
      <c r="I34" s="151" t="s">
        <v>223</v>
      </c>
      <c r="J34" s="151" t="s">
        <v>185</v>
      </c>
      <c r="K34" s="206"/>
    </row>
    <row r="35" spans="2:11" ht="39" x14ac:dyDescent="0.15">
      <c r="B35" s="205"/>
      <c r="C35" s="104" t="s">
        <v>226</v>
      </c>
      <c r="D35" s="150" t="s">
        <v>222</v>
      </c>
      <c r="E35" s="150" t="s">
        <v>222</v>
      </c>
      <c r="F35" s="150">
        <v>0</v>
      </c>
      <c r="G35" s="150">
        <v>0</v>
      </c>
      <c r="H35" s="151">
        <v>0</v>
      </c>
      <c r="I35" s="151" t="s">
        <v>223</v>
      </c>
      <c r="J35" s="151" t="s">
        <v>185</v>
      </c>
      <c r="K35" s="206"/>
    </row>
    <row r="36" spans="2:11" ht="39" x14ac:dyDescent="0.15">
      <c r="B36" s="205"/>
      <c r="C36" s="104" t="s">
        <v>227</v>
      </c>
      <c r="D36" s="150" t="s">
        <v>222</v>
      </c>
      <c r="E36" s="150" t="s">
        <v>222</v>
      </c>
      <c r="F36" s="151">
        <v>668</v>
      </c>
      <c r="G36" s="151">
        <v>61</v>
      </c>
      <c r="H36" s="151">
        <v>2135</v>
      </c>
      <c r="I36" s="151" t="s">
        <v>228</v>
      </c>
      <c r="J36" s="151" t="s">
        <v>185</v>
      </c>
      <c r="K36" s="206"/>
    </row>
    <row r="37" spans="2:11" ht="39" x14ac:dyDescent="0.15">
      <c r="B37" s="205"/>
      <c r="C37" s="104" t="s">
        <v>229</v>
      </c>
      <c r="D37" s="150" t="s">
        <v>222</v>
      </c>
      <c r="E37" s="150" t="s">
        <v>222</v>
      </c>
      <c r="F37" s="150">
        <v>0</v>
      </c>
      <c r="G37" s="150">
        <v>0</v>
      </c>
      <c r="H37" s="151">
        <v>0</v>
      </c>
      <c r="I37" s="151" t="s">
        <v>228</v>
      </c>
      <c r="J37" s="151" t="s">
        <v>185</v>
      </c>
      <c r="K37" s="206"/>
    </row>
    <row r="38" spans="2:11" x14ac:dyDescent="0.15">
      <c r="B38" s="205"/>
      <c r="C38" s="104" t="s">
        <v>230</v>
      </c>
      <c r="D38" s="150">
        <v>211</v>
      </c>
      <c r="E38" s="150">
        <v>211</v>
      </c>
      <c r="F38" s="150">
        <v>211</v>
      </c>
      <c r="G38" s="150">
        <v>211</v>
      </c>
      <c r="H38" s="150">
        <v>422</v>
      </c>
      <c r="I38" s="151" t="s">
        <v>231</v>
      </c>
      <c r="J38" s="151" t="s">
        <v>185</v>
      </c>
      <c r="K38" s="206"/>
    </row>
    <row r="39" spans="2:11" x14ac:dyDescent="0.15">
      <c r="B39" s="205"/>
      <c r="C39" s="104" t="s">
        <v>232</v>
      </c>
      <c r="D39" s="151">
        <v>7.3</v>
      </c>
      <c r="E39" s="151">
        <v>1.2</v>
      </c>
      <c r="F39" s="151">
        <v>42.6</v>
      </c>
      <c r="G39" s="151">
        <v>56.8</v>
      </c>
      <c r="H39" s="151">
        <v>28.14</v>
      </c>
      <c r="I39" s="151" t="s">
        <v>231</v>
      </c>
      <c r="J39" s="151" t="s">
        <v>185</v>
      </c>
      <c r="K39" s="206"/>
    </row>
    <row r="40" spans="2:11" x14ac:dyDescent="0.15">
      <c r="B40" s="205"/>
      <c r="C40" s="104" t="s">
        <v>233</v>
      </c>
      <c r="D40" s="151">
        <v>994</v>
      </c>
      <c r="E40" s="151">
        <v>927</v>
      </c>
      <c r="F40" s="151">
        <v>1013</v>
      </c>
      <c r="G40" s="151">
        <v>155</v>
      </c>
      <c r="H40" s="151">
        <v>48</v>
      </c>
      <c r="I40" s="151" t="s">
        <v>234</v>
      </c>
      <c r="J40" s="151" t="s">
        <v>185</v>
      </c>
      <c r="K40" s="206"/>
    </row>
    <row r="41" spans="2:11" x14ac:dyDescent="0.15">
      <c r="B41" s="205"/>
      <c r="C41" s="104" t="s">
        <v>235</v>
      </c>
      <c r="D41" s="150">
        <v>8</v>
      </c>
      <c r="E41" s="150">
        <v>7</v>
      </c>
      <c r="F41" s="150">
        <v>4</v>
      </c>
      <c r="G41" s="150">
        <v>4</v>
      </c>
      <c r="H41" s="150">
        <v>3</v>
      </c>
      <c r="I41" s="151" t="s">
        <v>234</v>
      </c>
      <c r="J41" s="151" t="s">
        <v>185</v>
      </c>
      <c r="K41" s="206"/>
    </row>
    <row r="42" spans="2:11" ht="52" x14ac:dyDescent="0.15">
      <c r="B42" s="205"/>
      <c r="C42" s="104" t="s">
        <v>236</v>
      </c>
      <c r="D42" s="150" t="s">
        <v>194</v>
      </c>
      <c r="E42" s="150" t="s">
        <v>194</v>
      </c>
      <c r="F42" s="150" t="s">
        <v>194</v>
      </c>
      <c r="G42" s="150" t="s">
        <v>194</v>
      </c>
      <c r="H42" s="151">
        <v>211</v>
      </c>
      <c r="I42" s="151" t="s">
        <v>231</v>
      </c>
      <c r="J42" s="151" t="s">
        <v>185</v>
      </c>
      <c r="K42" s="206"/>
    </row>
    <row r="43" spans="2:11" ht="52" x14ac:dyDescent="0.15">
      <c r="B43" s="205"/>
      <c r="C43" s="104" t="s">
        <v>237</v>
      </c>
      <c r="D43" s="150" t="s">
        <v>194</v>
      </c>
      <c r="E43" s="150" t="s">
        <v>194</v>
      </c>
      <c r="F43" s="150" t="s">
        <v>194</v>
      </c>
      <c r="G43" s="150" t="s">
        <v>194</v>
      </c>
      <c r="H43" s="174" t="s">
        <v>238</v>
      </c>
      <c r="I43" s="151" t="s">
        <v>239</v>
      </c>
      <c r="J43" s="151" t="s">
        <v>185</v>
      </c>
      <c r="K43" s="206"/>
    </row>
    <row r="44" spans="2:11" ht="52" x14ac:dyDescent="0.15">
      <c r="B44" s="205"/>
      <c r="C44" s="104" t="s">
        <v>240</v>
      </c>
      <c r="D44" s="150" t="s">
        <v>194</v>
      </c>
      <c r="E44" s="150" t="s">
        <v>194</v>
      </c>
      <c r="F44" s="150" t="s">
        <v>194</v>
      </c>
      <c r="G44" s="150" t="s">
        <v>194</v>
      </c>
      <c r="H44" s="151">
        <v>120</v>
      </c>
      <c r="I44" s="151" t="s">
        <v>231</v>
      </c>
      <c r="J44" s="151" t="s">
        <v>241</v>
      </c>
      <c r="K44" s="206"/>
    </row>
    <row r="45" spans="2:11" ht="52" x14ac:dyDescent="0.15">
      <c r="B45" s="205"/>
      <c r="C45" s="104" t="s">
        <v>242</v>
      </c>
      <c r="D45" s="150" t="s">
        <v>194</v>
      </c>
      <c r="E45" s="150" t="s">
        <v>194</v>
      </c>
      <c r="F45" s="150" t="s">
        <v>194</v>
      </c>
      <c r="G45" s="150" t="s">
        <v>194</v>
      </c>
      <c r="H45" s="151">
        <v>10</v>
      </c>
      <c r="I45" s="151" t="s">
        <v>243</v>
      </c>
      <c r="J45" s="151" t="s">
        <v>244</v>
      </c>
      <c r="K45" s="206"/>
    </row>
    <row r="46" spans="2:11" ht="31.5" customHeight="1" x14ac:dyDescent="0.15">
      <c r="B46" s="204" t="s">
        <v>245</v>
      </c>
      <c r="C46" s="104" t="s">
        <v>246</v>
      </c>
      <c r="D46" s="150" t="s">
        <v>194</v>
      </c>
      <c r="E46" s="150" t="s">
        <v>194</v>
      </c>
      <c r="F46" s="150" t="s">
        <v>194</v>
      </c>
      <c r="G46" s="150" t="s">
        <v>194</v>
      </c>
      <c r="H46" s="151">
        <v>0</v>
      </c>
      <c r="I46" s="151" t="s">
        <v>247</v>
      </c>
      <c r="J46" s="151" t="s">
        <v>248</v>
      </c>
      <c r="K46" s="204" t="s">
        <v>178</v>
      </c>
    </row>
    <row r="47" spans="2:11" ht="52" x14ac:dyDescent="0.15">
      <c r="B47" s="205"/>
      <c r="C47" s="104" t="s">
        <v>249</v>
      </c>
      <c r="D47" s="150" t="s">
        <v>194</v>
      </c>
      <c r="E47" s="150" t="s">
        <v>194</v>
      </c>
      <c r="F47" s="150" t="s">
        <v>194</v>
      </c>
      <c r="G47" s="150" t="s">
        <v>194</v>
      </c>
      <c r="H47" s="151">
        <v>0</v>
      </c>
      <c r="I47" s="150" t="s">
        <v>250</v>
      </c>
      <c r="J47" s="151" t="s">
        <v>251</v>
      </c>
      <c r="K47" s="206"/>
    </row>
    <row r="48" spans="2:11" ht="52" x14ac:dyDescent="0.15">
      <c r="B48" s="150" t="s">
        <v>252</v>
      </c>
      <c r="C48" s="104" t="s">
        <v>253</v>
      </c>
      <c r="D48" s="150" t="s">
        <v>194</v>
      </c>
      <c r="E48" s="150" t="s">
        <v>194</v>
      </c>
      <c r="F48" s="150" t="s">
        <v>194</v>
      </c>
      <c r="G48" s="150" t="s">
        <v>194</v>
      </c>
      <c r="H48" s="151">
        <v>150</v>
      </c>
      <c r="I48" s="151" t="s">
        <v>254</v>
      </c>
      <c r="J48" s="150" t="s">
        <v>251</v>
      </c>
      <c r="K48" s="150" t="s">
        <v>178</v>
      </c>
    </row>
    <row r="49" spans="2:11" ht="52" x14ac:dyDescent="0.15">
      <c r="B49" s="204" t="s">
        <v>255</v>
      </c>
      <c r="C49" s="104" t="s">
        <v>256</v>
      </c>
      <c r="D49" s="150" t="s">
        <v>194</v>
      </c>
      <c r="E49" s="150" t="s">
        <v>194</v>
      </c>
      <c r="F49" s="150" t="s">
        <v>194</v>
      </c>
      <c r="G49" s="150" t="s">
        <v>194</v>
      </c>
      <c r="H49" s="151">
        <v>0</v>
      </c>
      <c r="I49" s="151" t="s">
        <v>257</v>
      </c>
      <c r="J49" s="151" t="s">
        <v>251</v>
      </c>
      <c r="K49" s="204" t="s">
        <v>178</v>
      </c>
    </row>
    <row r="50" spans="2:11" ht="52" x14ac:dyDescent="0.15">
      <c r="B50" s="205"/>
      <c r="C50" s="104" t="s">
        <v>258</v>
      </c>
      <c r="D50" s="150" t="s">
        <v>194</v>
      </c>
      <c r="E50" s="150" t="s">
        <v>194</v>
      </c>
      <c r="F50" s="150" t="s">
        <v>194</v>
      </c>
      <c r="G50" s="150" t="s">
        <v>194</v>
      </c>
      <c r="H50" s="151">
        <v>41</v>
      </c>
      <c r="I50" s="151" t="s">
        <v>259</v>
      </c>
      <c r="J50" s="151" t="s">
        <v>251</v>
      </c>
      <c r="K50" s="206"/>
    </row>
    <row r="51" spans="2:11" ht="52" x14ac:dyDescent="0.15">
      <c r="B51" s="205"/>
      <c r="C51" s="104" t="s">
        <v>260</v>
      </c>
      <c r="D51" s="150" t="s">
        <v>194</v>
      </c>
      <c r="E51" s="150" t="s">
        <v>194</v>
      </c>
      <c r="F51" s="150" t="s">
        <v>194</v>
      </c>
      <c r="G51" s="150" t="s">
        <v>194</v>
      </c>
      <c r="H51" s="151">
        <v>77.8</v>
      </c>
      <c r="I51" s="151" t="s">
        <v>259</v>
      </c>
      <c r="J51" s="151" t="s">
        <v>251</v>
      </c>
      <c r="K51" s="206"/>
    </row>
    <row r="52" spans="2:11" ht="52" x14ac:dyDescent="0.15">
      <c r="B52" s="205"/>
      <c r="C52" s="104" t="s">
        <v>261</v>
      </c>
      <c r="D52" s="150" t="s">
        <v>194</v>
      </c>
      <c r="E52" s="150" t="s">
        <v>194</v>
      </c>
      <c r="F52" s="150" t="s">
        <v>194</v>
      </c>
      <c r="G52" s="150" t="s">
        <v>194</v>
      </c>
      <c r="H52" s="151">
        <v>53</v>
      </c>
      <c r="I52" s="151" t="s">
        <v>259</v>
      </c>
      <c r="J52" s="151" t="s">
        <v>251</v>
      </c>
      <c r="K52" s="206"/>
    </row>
    <row r="53" spans="2:11" ht="52" x14ac:dyDescent="0.15">
      <c r="B53" s="205"/>
      <c r="C53" s="104" t="s">
        <v>262</v>
      </c>
      <c r="D53" s="150" t="s">
        <v>194</v>
      </c>
      <c r="E53" s="150" t="s">
        <v>194</v>
      </c>
      <c r="F53" s="150" t="s">
        <v>194</v>
      </c>
      <c r="G53" s="150" t="s">
        <v>194</v>
      </c>
      <c r="H53" s="151">
        <v>77.8</v>
      </c>
      <c r="I53" s="151" t="s">
        <v>259</v>
      </c>
      <c r="J53" s="151" t="s">
        <v>251</v>
      </c>
      <c r="K53" s="206"/>
    </row>
    <row r="54" spans="2:11" ht="52" x14ac:dyDescent="0.15">
      <c r="B54" s="205"/>
      <c r="C54" s="104" t="s">
        <v>263</v>
      </c>
      <c r="D54" s="150" t="s">
        <v>194</v>
      </c>
      <c r="E54" s="150" t="s">
        <v>194</v>
      </c>
      <c r="F54" s="150" t="s">
        <v>194</v>
      </c>
      <c r="G54" s="150" t="s">
        <v>194</v>
      </c>
      <c r="H54" s="151">
        <v>0</v>
      </c>
      <c r="I54" s="151" t="s">
        <v>254</v>
      </c>
      <c r="J54" s="151" t="s">
        <v>251</v>
      </c>
      <c r="K54" s="206"/>
    </row>
    <row r="55" spans="2:11" ht="52" x14ac:dyDescent="0.15">
      <c r="B55" s="205"/>
      <c r="C55" s="104" t="s">
        <v>264</v>
      </c>
      <c r="D55" s="150" t="s">
        <v>194</v>
      </c>
      <c r="E55" s="150" t="s">
        <v>194</v>
      </c>
      <c r="F55" s="150" t="s">
        <v>194</v>
      </c>
      <c r="G55" s="150" t="s">
        <v>194</v>
      </c>
      <c r="H55" s="151">
        <v>5</v>
      </c>
      <c r="I55" s="151" t="s">
        <v>254</v>
      </c>
      <c r="J55" s="151" t="s">
        <v>251</v>
      </c>
      <c r="K55" s="206"/>
    </row>
    <row r="56" spans="2:11" ht="52" x14ac:dyDescent="0.15">
      <c r="B56" s="205"/>
      <c r="C56" s="104" t="s">
        <v>265</v>
      </c>
      <c r="D56" s="150" t="s">
        <v>194</v>
      </c>
      <c r="E56" s="150" t="s">
        <v>194</v>
      </c>
      <c r="F56" s="150" t="s">
        <v>194</v>
      </c>
      <c r="G56" s="150" t="s">
        <v>194</v>
      </c>
      <c r="H56" s="151">
        <v>1</v>
      </c>
      <c r="I56" s="151" t="s">
        <v>254</v>
      </c>
      <c r="J56" s="151" t="s">
        <v>251</v>
      </c>
      <c r="K56" s="206"/>
    </row>
    <row r="57" spans="2:11" ht="52" x14ac:dyDescent="0.15">
      <c r="B57" s="205"/>
      <c r="C57" s="104" t="s">
        <v>266</v>
      </c>
      <c r="D57" s="150" t="s">
        <v>194</v>
      </c>
      <c r="E57" s="150" t="s">
        <v>194</v>
      </c>
      <c r="F57" s="150" t="s">
        <v>194</v>
      </c>
      <c r="G57" s="150" t="s">
        <v>194</v>
      </c>
      <c r="H57" s="151">
        <v>5</v>
      </c>
      <c r="I57" s="151" t="s">
        <v>254</v>
      </c>
      <c r="J57" s="151" t="s">
        <v>251</v>
      </c>
      <c r="K57" s="206"/>
    </row>
  </sheetData>
  <mergeCells count="16">
    <mergeCell ref="K5:K6"/>
    <mergeCell ref="A1:C1"/>
    <mergeCell ref="B5:B6"/>
    <mergeCell ref="C5:C6"/>
    <mergeCell ref="I5:I6"/>
    <mergeCell ref="J5:J6"/>
    <mergeCell ref="B46:B47"/>
    <mergeCell ref="K46:K47"/>
    <mergeCell ref="B49:B57"/>
    <mergeCell ref="K49:K57"/>
    <mergeCell ref="B8:B18"/>
    <mergeCell ref="K8:K18"/>
    <mergeCell ref="B19:B26"/>
    <mergeCell ref="K19:K26"/>
    <mergeCell ref="B27:B45"/>
    <mergeCell ref="K27:K4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AC0E-C5C7-4F36-BF80-789023C8DB14}">
  <sheetPr>
    <tabColor theme="0" tint="-4.9989318521683403E-2"/>
  </sheetPr>
  <dimension ref="A1:H58"/>
  <sheetViews>
    <sheetView showGridLines="0" topLeftCell="A52" zoomScaleNormal="100" workbookViewId="0"/>
  </sheetViews>
  <sheetFormatPr baseColWidth="10" defaultColWidth="9" defaultRowHeight="13" x14ac:dyDescent="0.15"/>
  <cols>
    <col min="1" max="1" width="9" style="14"/>
    <col min="2" max="4" width="25.6640625" style="14" customWidth="1"/>
    <col min="5" max="5" width="25" style="14" customWidth="1"/>
    <col min="6" max="6" width="25.6640625" style="14" customWidth="1"/>
    <col min="7" max="7" width="72.6640625" style="14" customWidth="1"/>
    <col min="8" max="8" width="28.6640625" style="14" customWidth="1"/>
    <col min="9" max="16384" width="9" style="14"/>
  </cols>
  <sheetData>
    <row r="1" spans="1:8" s="13" customFormat="1" ht="14" x14ac:dyDescent="0.15">
      <c r="A1" s="12" t="s">
        <v>267</v>
      </c>
      <c r="B1" s="87"/>
      <c r="C1" s="87"/>
      <c r="D1" s="87"/>
      <c r="E1" s="87"/>
      <c r="F1" s="87"/>
      <c r="G1" s="87"/>
      <c r="H1" s="87"/>
    </row>
    <row r="2" spans="1:8" s="13" customFormat="1" ht="14" x14ac:dyDescent="0.15">
      <c r="A2" s="12"/>
      <c r="B2" s="87"/>
      <c r="C2" s="87"/>
      <c r="D2" s="87"/>
      <c r="E2" s="87"/>
      <c r="F2" s="87"/>
      <c r="G2" s="87"/>
      <c r="H2" s="87"/>
    </row>
    <row r="3" spans="1:8" s="13" customFormat="1" ht="97.5" customHeight="1" x14ac:dyDescent="0.15">
      <c r="A3" s="12"/>
      <c r="B3" s="87"/>
      <c r="C3" s="87"/>
      <c r="D3" s="87"/>
      <c r="E3" s="87"/>
      <c r="F3" s="87"/>
      <c r="G3" s="87"/>
      <c r="H3" s="87"/>
    </row>
    <row r="4" spans="1:8" customFormat="1" ht="15" customHeight="1" x14ac:dyDescent="0.15">
      <c r="A4" s="87"/>
      <c r="B4" s="12"/>
      <c r="C4" s="87"/>
      <c r="D4" s="87"/>
      <c r="E4" s="87"/>
      <c r="F4" s="87"/>
      <c r="G4" s="87"/>
      <c r="H4" s="87"/>
    </row>
    <row r="5" spans="1:8" x14ac:dyDescent="0.15">
      <c r="A5" s="11"/>
      <c r="B5" s="213" t="s">
        <v>163</v>
      </c>
      <c r="C5" s="213" t="s">
        <v>164</v>
      </c>
      <c r="D5" s="213" t="s">
        <v>268</v>
      </c>
      <c r="E5" s="210" t="s">
        <v>269</v>
      </c>
      <c r="F5" s="210" t="s">
        <v>166</v>
      </c>
      <c r="G5" s="210" t="s">
        <v>167</v>
      </c>
      <c r="H5" s="210" t="s">
        <v>168</v>
      </c>
    </row>
    <row r="6" spans="1:8" ht="12.75" customHeight="1" x14ac:dyDescent="0.15">
      <c r="A6" s="11"/>
      <c r="B6" s="213"/>
      <c r="C6" s="214"/>
      <c r="D6" s="214"/>
      <c r="E6" s="211"/>
      <c r="F6" s="211"/>
      <c r="G6" s="211"/>
      <c r="H6" s="211"/>
    </row>
    <row r="7" spans="1:8" ht="98.25" customHeight="1" x14ac:dyDescent="0.15">
      <c r="A7" s="11"/>
      <c r="B7" s="153" t="s">
        <v>169</v>
      </c>
      <c r="C7" s="96" t="s">
        <v>170</v>
      </c>
      <c r="D7" s="147">
        <v>0</v>
      </c>
      <c r="E7" s="153">
        <v>0</v>
      </c>
      <c r="F7" s="153" t="s">
        <v>171</v>
      </c>
      <c r="G7" s="147" t="s">
        <v>172</v>
      </c>
      <c r="H7" s="147" t="s">
        <v>178</v>
      </c>
    </row>
    <row r="8" spans="1:8" ht="25.5" customHeight="1" x14ac:dyDescent="0.15">
      <c r="A8" s="11"/>
      <c r="B8" s="212" t="s">
        <v>174</v>
      </c>
      <c r="C8" s="96" t="s">
        <v>175</v>
      </c>
      <c r="D8" s="147" t="s">
        <v>270</v>
      </c>
      <c r="E8" s="153">
        <v>5</v>
      </c>
      <c r="F8" s="153" t="s">
        <v>176</v>
      </c>
      <c r="G8" s="147" t="s">
        <v>177</v>
      </c>
      <c r="H8" s="182" t="s">
        <v>178</v>
      </c>
    </row>
    <row r="9" spans="1:8" ht="12.75" customHeight="1" x14ac:dyDescent="0.15">
      <c r="A9" s="11"/>
      <c r="B9" s="212"/>
      <c r="C9" s="96" t="s">
        <v>179</v>
      </c>
      <c r="D9" s="147" t="s">
        <v>271</v>
      </c>
      <c r="E9" s="153">
        <v>1</v>
      </c>
      <c r="F9" s="153" t="s">
        <v>180</v>
      </c>
      <c r="G9" s="147" t="s">
        <v>177</v>
      </c>
      <c r="H9" s="182"/>
    </row>
    <row r="10" spans="1:8" ht="28" x14ac:dyDescent="0.15">
      <c r="A10" s="11"/>
      <c r="B10" s="212"/>
      <c r="C10" s="96" t="s">
        <v>181</v>
      </c>
      <c r="D10" s="147" t="s">
        <v>270</v>
      </c>
      <c r="E10" s="153">
        <v>4</v>
      </c>
      <c r="F10" s="153" t="s">
        <v>180</v>
      </c>
      <c r="G10" s="147" t="s">
        <v>177</v>
      </c>
      <c r="H10" s="182"/>
    </row>
    <row r="11" spans="1:8" ht="12.75" customHeight="1" x14ac:dyDescent="0.15">
      <c r="A11" s="11"/>
      <c r="B11" s="212"/>
      <c r="C11" s="96" t="s">
        <v>182</v>
      </c>
      <c r="D11" s="147">
        <v>500</v>
      </c>
      <c r="E11" s="153">
        <v>1588</v>
      </c>
      <c r="F11" s="153" t="s">
        <v>184</v>
      </c>
      <c r="G11" s="147" t="s">
        <v>185</v>
      </c>
      <c r="H11" s="182"/>
    </row>
    <row r="12" spans="1:8" ht="56" x14ac:dyDescent="0.15">
      <c r="A12" s="11"/>
      <c r="B12" s="212"/>
      <c r="C12" s="96" t="s">
        <v>272</v>
      </c>
      <c r="D12" s="147" t="s">
        <v>273</v>
      </c>
      <c r="E12" s="153">
        <v>393</v>
      </c>
      <c r="F12" s="153" t="s">
        <v>184</v>
      </c>
      <c r="G12" s="147" t="s">
        <v>185</v>
      </c>
      <c r="H12" s="182"/>
    </row>
    <row r="13" spans="1:8" ht="28" x14ac:dyDescent="0.15">
      <c r="A13" s="11"/>
      <c r="B13" s="212"/>
      <c r="C13" s="96" t="s">
        <v>188</v>
      </c>
      <c r="D13" s="147" t="s">
        <v>273</v>
      </c>
      <c r="E13" s="153">
        <v>305</v>
      </c>
      <c r="F13" s="153" t="s">
        <v>184</v>
      </c>
      <c r="G13" s="147" t="s">
        <v>185</v>
      </c>
      <c r="H13" s="182"/>
    </row>
    <row r="14" spans="1:8" ht="28" x14ac:dyDescent="0.15">
      <c r="A14" s="11"/>
      <c r="B14" s="212"/>
      <c r="C14" s="96" t="s">
        <v>189</v>
      </c>
      <c r="D14" s="147" t="s">
        <v>273</v>
      </c>
      <c r="E14" s="153">
        <v>66</v>
      </c>
      <c r="F14" s="153" t="s">
        <v>190</v>
      </c>
      <c r="G14" s="147" t="s">
        <v>185</v>
      </c>
      <c r="H14" s="182"/>
    </row>
    <row r="15" spans="1:8" ht="28" x14ac:dyDescent="0.15">
      <c r="A15" s="11"/>
      <c r="B15" s="212"/>
      <c r="C15" s="96" t="s">
        <v>191</v>
      </c>
      <c r="D15" s="147">
        <v>75</v>
      </c>
      <c r="E15" s="153">
        <v>125</v>
      </c>
      <c r="F15" s="153" t="s">
        <v>192</v>
      </c>
      <c r="G15" s="147" t="s">
        <v>185</v>
      </c>
      <c r="H15" s="182"/>
    </row>
    <row r="16" spans="1:8" ht="37.5" customHeight="1" x14ac:dyDescent="0.15">
      <c r="A16" s="11"/>
      <c r="B16" s="212"/>
      <c r="C16" s="96" t="s">
        <v>274</v>
      </c>
      <c r="D16" s="147" t="s">
        <v>273</v>
      </c>
      <c r="E16" s="153">
        <v>9</v>
      </c>
      <c r="F16" s="153" t="s">
        <v>184</v>
      </c>
      <c r="G16" s="147" t="s">
        <v>185</v>
      </c>
      <c r="H16" s="182"/>
    </row>
    <row r="17" spans="1:8" ht="28" x14ac:dyDescent="0.15">
      <c r="A17" s="11"/>
      <c r="B17" s="212"/>
      <c r="C17" s="96" t="s">
        <v>193</v>
      </c>
      <c r="D17" s="147">
        <v>1</v>
      </c>
      <c r="E17" s="153">
        <v>0.52</v>
      </c>
      <c r="F17" s="153" t="s">
        <v>195</v>
      </c>
      <c r="G17" s="147" t="s">
        <v>185</v>
      </c>
      <c r="H17" s="182"/>
    </row>
    <row r="18" spans="1:8" ht="42" x14ac:dyDescent="0.15">
      <c r="A18" s="11"/>
      <c r="B18" s="212"/>
      <c r="C18" s="96" t="s">
        <v>196</v>
      </c>
      <c r="D18" s="102">
        <v>1163</v>
      </c>
      <c r="E18" s="153">
        <v>285</v>
      </c>
      <c r="F18" s="153" t="s">
        <v>197</v>
      </c>
      <c r="G18" s="109" t="s">
        <v>185</v>
      </c>
      <c r="H18" s="182"/>
    </row>
    <row r="19" spans="1:8" ht="42" x14ac:dyDescent="0.15">
      <c r="A19" s="11"/>
      <c r="B19" s="212"/>
      <c r="C19" s="96" t="s">
        <v>198</v>
      </c>
      <c r="D19" s="147">
        <v>230</v>
      </c>
      <c r="E19" s="153">
        <v>8</v>
      </c>
      <c r="F19" s="153" t="s">
        <v>197</v>
      </c>
      <c r="G19" s="109" t="s">
        <v>185</v>
      </c>
      <c r="H19" s="182"/>
    </row>
    <row r="20" spans="1:8" ht="25.5" customHeight="1" x14ac:dyDescent="0.15">
      <c r="A20" s="11"/>
      <c r="B20" s="182" t="s">
        <v>199</v>
      </c>
      <c r="C20" s="96" t="s">
        <v>200</v>
      </c>
      <c r="D20" s="147" t="s">
        <v>273</v>
      </c>
      <c r="E20" s="153">
        <v>2493</v>
      </c>
      <c r="F20" s="153" t="s">
        <v>197</v>
      </c>
      <c r="G20" s="109" t="s">
        <v>201</v>
      </c>
      <c r="H20" s="182" t="s">
        <v>178</v>
      </c>
    </row>
    <row r="21" spans="1:8" ht="28" x14ac:dyDescent="0.15">
      <c r="A21" s="11"/>
      <c r="B21" s="212"/>
      <c r="C21" s="96" t="s">
        <v>202</v>
      </c>
      <c r="D21" s="147" t="s">
        <v>273</v>
      </c>
      <c r="E21" s="110">
        <v>0.95899999999999996</v>
      </c>
      <c r="F21" s="153" t="s">
        <v>203</v>
      </c>
      <c r="G21" s="109" t="s">
        <v>201</v>
      </c>
      <c r="H21" s="182"/>
    </row>
    <row r="22" spans="1:8" ht="28" x14ac:dyDescent="0.15">
      <c r="A22" s="11"/>
      <c r="B22" s="212"/>
      <c r="C22" s="96" t="s">
        <v>204</v>
      </c>
      <c r="D22" s="147" t="s">
        <v>273</v>
      </c>
      <c r="E22" s="110">
        <v>0.03</v>
      </c>
      <c r="F22" s="153" t="s">
        <v>203</v>
      </c>
      <c r="G22" s="109" t="s">
        <v>201</v>
      </c>
      <c r="H22" s="182"/>
    </row>
    <row r="23" spans="1:8" ht="28" x14ac:dyDescent="0.15">
      <c r="A23" s="11"/>
      <c r="B23" s="212"/>
      <c r="C23" s="96" t="s">
        <v>205</v>
      </c>
      <c r="D23" s="147" t="s">
        <v>273</v>
      </c>
      <c r="E23" s="110">
        <v>1.0999999999999999E-2</v>
      </c>
      <c r="F23" s="153" t="s">
        <v>203</v>
      </c>
      <c r="G23" s="109" t="s">
        <v>201</v>
      </c>
      <c r="H23" s="182"/>
    </row>
    <row r="24" spans="1:8" ht="28" x14ac:dyDescent="0.15">
      <c r="A24" s="11"/>
      <c r="B24" s="212"/>
      <c r="C24" s="96" t="s">
        <v>206</v>
      </c>
      <c r="D24" s="147" t="s">
        <v>273</v>
      </c>
      <c r="E24" s="110">
        <v>0.77200000000000002</v>
      </c>
      <c r="F24" s="153" t="s">
        <v>207</v>
      </c>
      <c r="G24" s="109" t="s">
        <v>201</v>
      </c>
      <c r="H24" s="182"/>
    </row>
    <row r="25" spans="1:8" ht="28" x14ac:dyDescent="0.15">
      <c r="A25" s="11"/>
      <c r="B25" s="212"/>
      <c r="C25" s="96" t="s">
        <v>208</v>
      </c>
      <c r="D25" s="147" t="s">
        <v>273</v>
      </c>
      <c r="E25" s="110">
        <v>2.7E-2</v>
      </c>
      <c r="F25" s="153" t="s">
        <v>207</v>
      </c>
      <c r="G25" s="109" t="s">
        <v>201</v>
      </c>
      <c r="H25" s="182"/>
    </row>
    <row r="26" spans="1:8" ht="28" x14ac:dyDescent="0.15">
      <c r="A26" s="11"/>
      <c r="B26" s="212"/>
      <c r="C26" s="96" t="s">
        <v>209</v>
      </c>
      <c r="D26" s="147" t="s">
        <v>273</v>
      </c>
      <c r="E26" s="110">
        <v>1E-3</v>
      </c>
      <c r="F26" s="153" t="s">
        <v>207</v>
      </c>
      <c r="G26" s="109" t="s">
        <v>201</v>
      </c>
      <c r="H26" s="182"/>
    </row>
    <row r="27" spans="1:8" ht="28" x14ac:dyDescent="0.15">
      <c r="A27" s="11"/>
      <c r="B27" s="212"/>
      <c r="C27" s="96" t="s">
        <v>210</v>
      </c>
      <c r="D27" s="147" t="s">
        <v>273</v>
      </c>
      <c r="E27" s="153">
        <v>776</v>
      </c>
      <c r="F27" s="153" t="s">
        <v>192</v>
      </c>
      <c r="G27" s="109" t="s">
        <v>201</v>
      </c>
      <c r="H27" s="182"/>
    </row>
    <row r="28" spans="1:8" ht="38.25" customHeight="1" x14ac:dyDescent="0.15">
      <c r="A28" s="11"/>
      <c r="B28" s="182" t="s">
        <v>211</v>
      </c>
      <c r="C28" s="96" t="s">
        <v>212</v>
      </c>
      <c r="D28" s="147" t="s">
        <v>273</v>
      </c>
      <c r="E28" s="153">
        <v>37</v>
      </c>
      <c r="F28" s="153" t="s">
        <v>213</v>
      </c>
      <c r="G28" s="109" t="s">
        <v>214</v>
      </c>
      <c r="H28" s="182" t="s">
        <v>178</v>
      </c>
    </row>
    <row r="29" spans="1:8" ht="28" x14ac:dyDescent="0.15">
      <c r="A29" s="11"/>
      <c r="B29" s="212"/>
      <c r="C29" s="96" t="s">
        <v>275</v>
      </c>
      <c r="D29" s="147">
        <v>0</v>
      </c>
      <c r="E29" s="153">
        <v>0</v>
      </c>
      <c r="F29" s="153" t="s">
        <v>213</v>
      </c>
      <c r="G29" s="109" t="s">
        <v>185</v>
      </c>
      <c r="H29" s="182"/>
    </row>
    <row r="30" spans="1:8" ht="29.25" customHeight="1" x14ac:dyDescent="0.15">
      <c r="A30" s="11"/>
      <c r="B30" s="212"/>
      <c r="C30" s="96" t="s">
        <v>216</v>
      </c>
      <c r="D30" s="147" t="s">
        <v>273</v>
      </c>
      <c r="E30" s="97">
        <v>6671</v>
      </c>
      <c r="F30" s="153" t="s">
        <v>217</v>
      </c>
      <c r="G30" s="109" t="s">
        <v>185</v>
      </c>
      <c r="H30" s="182"/>
    </row>
    <row r="31" spans="1:8" ht="34.5" customHeight="1" x14ac:dyDescent="0.15">
      <c r="A31" s="11"/>
      <c r="B31" s="212"/>
      <c r="C31" s="96" t="s">
        <v>218</v>
      </c>
      <c r="D31" s="147" t="s">
        <v>273</v>
      </c>
      <c r="E31" s="153">
        <v>123</v>
      </c>
      <c r="F31" s="153" t="s">
        <v>217</v>
      </c>
      <c r="G31" s="109" t="s">
        <v>185</v>
      </c>
      <c r="H31" s="182"/>
    </row>
    <row r="32" spans="1:8" ht="28" x14ac:dyDescent="0.15">
      <c r="A32" s="11"/>
      <c r="B32" s="212"/>
      <c r="C32" s="96" t="s">
        <v>219</v>
      </c>
      <c r="D32" s="110">
        <v>0.15</v>
      </c>
      <c r="E32" s="110">
        <v>0.48</v>
      </c>
      <c r="F32" s="153" t="s">
        <v>220</v>
      </c>
      <c r="G32" s="109" t="s">
        <v>185</v>
      </c>
      <c r="H32" s="182"/>
    </row>
    <row r="33" spans="1:8" ht="70" x14ac:dyDescent="0.15">
      <c r="A33" s="11"/>
      <c r="B33" s="212"/>
      <c r="C33" s="96" t="s">
        <v>276</v>
      </c>
      <c r="D33" s="147">
        <v>0</v>
      </c>
      <c r="E33" s="153">
        <v>5</v>
      </c>
      <c r="F33" s="153" t="s">
        <v>223</v>
      </c>
      <c r="G33" s="109" t="s">
        <v>185</v>
      </c>
      <c r="H33" s="182"/>
    </row>
    <row r="34" spans="1:8" ht="70" x14ac:dyDescent="0.15">
      <c r="A34" s="11"/>
      <c r="B34" s="212"/>
      <c r="C34" s="96" t="s">
        <v>277</v>
      </c>
      <c r="D34" s="147">
        <v>0</v>
      </c>
      <c r="E34" s="153">
        <v>0</v>
      </c>
      <c r="F34" s="153" t="s">
        <v>223</v>
      </c>
      <c r="G34" s="109" t="s">
        <v>185</v>
      </c>
      <c r="H34" s="182"/>
    </row>
    <row r="35" spans="1:8" ht="70" x14ac:dyDescent="0.15">
      <c r="A35" s="11"/>
      <c r="B35" s="212"/>
      <c r="C35" s="96" t="s">
        <v>278</v>
      </c>
      <c r="D35" s="147" t="s">
        <v>279</v>
      </c>
      <c r="E35" s="153">
        <v>469</v>
      </c>
      <c r="F35" s="153" t="s">
        <v>223</v>
      </c>
      <c r="G35" s="109" t="s">
        <v>185</v>
      </c>
      <c r="H35" s="182"/>
    </row>
    <row r="36" spans="1:8" ht="70" x14ac:dyDescent="0.15">
      <c r="A36" s="11"/>
      <c r="B36" s="212"/>
      <c r="C36" s="96" t="s">
        <v>280</v>
      </c>
      <c r="D36" s="147">
        <v>0</v>
      </c>
      <c r="E36" s="153">
        <v>0</v>
      </c>
      <c r="F36" s="153" t="s">
        <v>223</v>
      </c>
      <c r="G36" s="109" t="s">
        <v>185</v>
      </c>
      <c r="H36" s="182"/>
    </row>
    <row r="37" spans="1:8" ht="70" x14ac:dyDescent="0.15">
      <c r="A37" s="11"/>
      <c r="B37" s="212"/>
      <c r="C37" s="96" t="s">
        <v>281</v>
      </c>
      <c r="D37" s="147" t="s">
        <v>282</v>
      </c>
      <c r="E37" s="153">
        <v>2135</v>
      </c>
      <c r="F37" s="153" t="s">
        <v>228</v>
      </c>
      <c r="G37" s="109" t="s">
        <v>185</v>
      </c>
      <c r="H37" s="182"/>
    </row>
    <row r="38" spans="1:8" ht="70" x14ac:dyDescent="0.15">
      <c r="A38" s="11"/>
      <c r="B38" s="212"/>
      <c r="C38" s="96" t="s">
        <v>283</v>
      </c>
      <c r="D38" s="147">
        <v>0</v>
      </c>
      <c r="E38" s="153">
        <v>0</v>
      </c>
      <c r="F38" s="153" t="s">
        <v>228</v>
      </c>
      <c r="G38" s="109" t="s">
        <v>185</v>
      </c>
      <c r="H38" s="182"/>
    </row>
    <row r="39" spans="1:8" ht="28" x14ac:dyDescent="0.15">
      <c r="A39" s="11"/>
      <c r="B39" s="212"/>
      <c r="C39" s="96" t="s">
        <v>230</v>
      </c>
      <c r="D39" s="147">
        <v>118</v>
      </c>
      <c r="E39" s="153">
        <v>422</v>
      </c>
      <c r="F39" s="153" t="s">
        <v>231</v>
      </c>
      <c r="G39" s="109" t="s">
        <v>185</v>
      </c>
      <c r="H39" s="182"/>
    </row>
    <row r="40" spans="1:8" ht="42" x14ac:dyDescent="0.15">
      <c r="A40" s="11"/>
      <c r="B40" s="212"/>
      <c r="C40" s="96" t="s">
        <v>232</v>
      </c>
      <c r="D40" s="147">
        <v>12</v>
      </c>
      <c r="E40" s="153">
        <v>28.14</v>
      </c>
      <c r="F40" s="153" t="s">
        <v>231</v>
      </c>
      <c r="G40" s="109" t="s">
        <v>185</v>
      </c>
      <c r="H40" s="182"/>
    </row>
    <row r="41" spans="1:8" ht="28" x14ac:dyDescent="0.15">
      <c r="A41" s="11"/>
      <c r="B41" s="212"/>
      <c r="C41" s="96" t="s">
        <v>284</v>
      </c>
      <c r="D41" s="147">
        <v>45</v>
      </c>
      <c r="E41" s="153">
        <v>46</v>
      </c>
      <c r="F41" s="153" t="s">
        <v>234</v>
      </c>
      <c r="G41" s="109" t="s">
        <v>185</v>
      </c>
      <c r="H41" s="182"/>
    </row>
    <row r="42" spans="1:8" ht="28" x14ac:dyDescent="0.15">
      <c r="A42" s="11"/>
      <c r="B42" s="212"/>
      <c r="C42" s="96" t="s">
        <v>235</v>
      </c>
      <c r="D42" s="147" t="s">
        <v>285</v>
      </c>
      <c r="E42" s="153">
        <v>9</v>
      </c>
      <c r="F42" s="153" t="s">
        <v>234</v>
      </c>
      <c r="G42" s="109" t="s">
        <v>185</v>
      </c>
      <c r="H42" s="182"/>
    </row>
    <row r="43" spans="1:8" ht="28" x14ac:dyDescent="0.15">
      <c r="A43" s="11"/>
      <c r="B43" s="212"/>
      <c r="C43" s="96" t="s">
        <v>236</v>
      </c>
      <c r="D43" s="147">
        <v>211</v>
      </c>
      <c r="E43" s="153">
        <v>211</v>
      </c>
      <c r="F43" s="153" t="s">
        <v>231</v>
      </c>
      <c r="G43" s="109" t="s">
        <v>185</v>
      </c>
      <c r="H43" s="182"/>
    </row>
    <row r="44" spans="1:8" ht="34.5" customHeight="1" x14ac:dyDescent="0.15">
      <c r="A44" s="11"/>
      <c r="B44" s="212"/>
      <c r="C44" s="111" t="s">
        <v>286</v>
      </c>
      <c r="D44" s="147" t="s">
        <v>273</v>
      </c>
      <c r="E44" s="153">
        <v>94</v>
      </c>
      <c r="F44" s="153" t="s">
        <v>239</v>
      </c>
      <c r="G44" s="109" t="s">
        <v>185</v>
      </c>
      <c r="H44" s="182"/>
    </row>
    <row r="45" spans="1:8" ht="28" x14ac:dyDescent="0.15">
      <c r="A45" s="11"/>
      <c r="B45" s="212"/>
      <c r="C45" s="96" t="s">
        <v>240</v>
      </c>
      <c r="D45" s="147" t="s">
        <v>287</v>
      </c>
      <c r="E45" s="153">
        <v>120</v>
      </c>
      <c r="F45" s="153" t="s">
        <v>231</v>
      </c>
      <c r="G45" s="109" t="s">
        <v>241</v>
      </c>
      <c r="H45" s="182"/>
    </row>
    <row r="46" spans="1:8" ht="35.25" customHeight="1" x14ac:dyDescent="0.15">
      <c r="A46" s="11"/>
      <c r="B46" s="212"/>
      <c r="C46" s="96" t="s">
        <v>242</v>
      </c>
      <c r="D46" s="147" t="s">
        <v>273</v>
      </c>
      <c r="E46" s="153">
        <v>10</v>
      </c>
      <c r="F46" s="153" t="s">
        <v>243</v>
      </c>
      <c r="G46" s="109" t="s">
        <v>244</v>
      </c>
      <c r="H46" s="182"/>
    </row>
    <row r="47" spans="1:8" ht="63.75" customHeight="1" x14ac:dyDescent="0.15">
      <c r="A47" s="11"/>
      <c r="B47" s="182" t="s">
        <v>245</v>
      </c>
      <c r="C47" s="96" t="s">
        <v>246</v>
      </c>
      <c r="D47" s="147" t="s">
        <v>273</v>
      </c>
      <c r="E47" s="153">
        <v>0</v>
      </c>
      <c r="F47" s="153" t="s">
        <v>247</v>
      </c>
      <c r="G47" s="109" t="s">
        <v>248</v>
      </c>
      <c r="H47" s="182" t="s">
        <v>178</v>
      </c>
    </row>
    <row r="48" spans="1:8" ht="63.75" customHeight="1" x14ac:dyDescent="0.15">
      <c r="A48" s="11"/>
      <c r="B48" s="212"/>
      <c r="C48" s="96" t="s">
        <v>249</v>
      </c>
      <c r="D48" s="147" t="s">
        <v>273</v>
      </c>
      <c r="E48" s="153">
        <v>0</v>
      </c>
      <c r="F48" s="147" t="s">
        <v>250</v>
      </c>
      <c r="G48" s="109" t="s">
        <v>251</v>
      </c>
      <c r="H48" s="182"/>
    </row>
    <row r="49" spans="1:8" ht="95.25" customHeight="1" x14ac:dyDescent="0.15">
      <c r="A49" s="11"/>
      <c r="B49" s="147" t="s">
        <v>252</v>
      </c>
      <c r="C49" s="96" t="s">
        <v>253</v>
      </c>
      <c r="D49" s="147" t="s">
        <v>273</v>
      </c>
      <c r="E49" s="153">
        <v>150</v>
      </c>
      <c r="F49" s="153" t="s">
        <v>254</v>
      </c>
      <c r="G49" s="109" t="s">
        <v>251</v>
      </c>
      <c r="H49" s="147" t="s">
        <v>178</v>
      </c>
    </row>
    <row r="50" spans="1:8" ht="25.5" customHeight="1" x14ac:dyDescent="0.15">
      <c r="A50" s="11"/>
      <c r="B50" s="182" t="s">
        <v>255</v>
      </c>
      <c r="C50" s="96" t="s">
        <v>256</v>
      </c>
      <c r="D50" s="147" t="s">
        <v>273</v>
      </c>
      <c r="E50" s="153">
        <v>0</v>
      </c>
      <c r="F50" s="153" t="s">
        <v>257</v>
      </c>
      <c r="G50" s="109" t="s">
        <v>251</v>
      </c>
      <c r="H50" s="182" t="s">
        <v>178</v>
      </c>
    </row>
    <row r="51" spans="1:8" ht="28" x14ac:dyDescent="0.15">
      <c r="A51" s="11"/>
      <c r="B51" s="212"/>
      <c r="C51" s="96" t="s">
        <v>258</v>
      </c>
      <c r="D51" s="147" t="s">
        <v>273</v>
      </c>
      <c r="E51" s="153">
        <v>41</v>
      </c>
      <c r="F51" s="153" t="s">
        <v>259</v>
      </c>
      <c r="G51" s="109" t="s">
        <v>251</v>
      </c>
      <c r="H51" s="182"/>
    </row>
    <row r="52" spans="1:8" ht="33.75" customHeight="1" x14ac:dyDescent="0.15">
      <c r="A52" s="11"/>
      <c r="B52" s="212"/>
      <c r="C52" s="96" t="s">
        <v>260</v>
      </c>
      <c r="D52" s="147" t="s">
        <v>273</v>
      </c>
      <c r="E52" s="153">
        <v>77.8</v>
      </c>
      <c r="F52" s="153" t="s">
        <v>259</v>
      </c>
      <c r="G52" s="109" t="s">
        <v>251</v>
      </c>
      <c r="H52" s="182"/>
    </row>
    <row r="53" spans="1:8" ht="28" x14ac:dyDescent="0.15">
      <c r="A53" s="11"/>
      <c r="B53" s="212"/>
      <c r="C53" s="96" t="s">
        <v>261</v>
      </c>
      <c r="D53" s="147" t="s">
        <v>273</v>
      </c>
      <c r="E53" s="153">
        <v>53</v>
      </c>
      <c r="F53" s="153" t="s">
        <v>259</v>
      </c>
      <c r="G53" s="109" t="s">
        <v>251</v>
      </c>
      <c r="H53" s="182"/>
    </row>
    <row r="54" spans="1:8" ht="42" x14ac:dyDescent="0.15">
      <c r="A54" s="11"/>
      <c r="B54" s="212"/>
      <c r="C54" s="96" t="s">
        <v>262</v>
      </c>
      <c r="D54" s="147" t="s">
        <v>273</v>
      </c>
      <c r="E54" s="153">
        <v>77.8</v>
      </c>
      <c r="F54" s="153" t="s">
        <v>259</v>
      </c>
      <c r="G54" s="109" t="s">
        <v>251</v>
      </c>
      <c r="H54" s="182"/>
    </row>
    <row r="55" spans="1:8" ht="56" x14ac:dyDescent="0.15">
      <c r="A55" s="11"/>
      <c r="B55" s="212"/>
      <c r="C55" s="96" t="s">
        <v>263</v>
      </c>
      <c r="D55" s="147" t="s">
        <v>273</v>
      </c>
      <c r="E55" s="153">
        <v>0</v>
      </c>
      <c r="F55" s="153" t="s">
        <v>254</v>
      </c>
      <c r="G55" s="109" t="s">
        <v>251</v>
      </c>
      <c r="H55" s="182"/>
    </row>
    <row r="56" spans="1:8" ht="70" x14ac:dyDescent="0.15">
      <c r="A56" s="11"/>
      <c r="B56" s="212"/>
      <c r="C56" s="96" t="s">
        <v>264</v>
      </c>
      <c r="D56" s="147" t="s">
        <v>273</v>
      </c>
      <c r="E56" s="153">
        <v>5</v>
      </c>
      <c r="F56" s="153" t="s">
        <v>254</v>
      </c>
      <c r="G56" s="109" t="s">
        <v>251</v>
      </c>
      <c r="H56" s="182"/>
    </row>
    <row r="57" spans="1:8" ht="42" x14ac:dyDescent="0.15">
      <c r="A57" s="11"/>
      <c r="B57" s="212"/>
      <c r="C57" s="96" t="s">
        <v>265</v>
      </c>
      <c r="D57" s="147" t="s">
        <v>273</v>
      </c>
      <c r="E57" s="153">
        <v>1</v>
      </c>
      <c r="F57" s="153" t="s">
        <v>254</v>
      </c>
      <c r="G57" s="109" t="s">
        <v>251</v>
      </c>
      <c r="H57" s="182"/>
    </row>
    <row r="58" spans="1:8" ht="56" x14ac:dyDescent="0.15">
      <c r="A58" s="11"/>
      <c r="B58" s="212"/>
      <c r="C58" s="96" t="s">
        <v>266</v>
      </c>
      <c r="D58" s="147" t="s">
        <v>273</v>
      </c>
      <c r="E58" s="153">
        <v>5</v>
      </c>
      <c r="F58" s="153" t="s">
        <v>254</v>
      </c>
      <c r="G58" s="109" t="s">
        <v>251</v>
      </c>
      <c r="H58" s="182"/>
    </row>
  </sheetData>
  <mergeCells count="17">
    <mergeCell ref="E5:E6"/>
    <mergeCell ref="F5:F6"/>
    <mergeCell ref="G5:G6"/>
    <mergeCell ref="B47:B48"/>
    <mergeCell ref="H47:H48"/>
    <mergeCell ref="B50:B58"/>
    <mergeCell ref="H50:H58"/>
    <mergeCell ref="H5:H6"/>
    <mergeCell ref="B8:B19"/>
    <mergeCell ref="H8:H19"/>
    <mergeCell ref="B20:B27"/>
    <mergeCell ref="H20:H27"/>
    <mergeCell ref="B28:B46"/>
    <mergeCell ref="H28:H46"/>
    <mergeCell ref="B5:B6"/>
    <mergeCell ref="C5:C6"/>
    <mergeCell ref="D5:D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FE40-F2D8-49E2-978A-E6DFC1C6153C}">
  <sheetPr>
    <tabColor theme="0" tint="-4.9989318521683403E-2"/>
  </sheetPr>
  <dimension ref="A1:R12"/>
  <sheetViews>
    <sheetView showGridLines="0" topLeftCell="I1" zoomScale="85" zoomScaleNormal="85" workbookViewId="0">
      <selection activeCell="L1" sqref="L1"/>
    </sheetView>
  </sheetViews>
  <sheetFormatPr baseColWidth="10" defaultColWidth="9" defaultRowHeight="13" x14ac:dyDescent="0.15"/>
  <cols>
    <col min="1" max="1" width="9" style="11"/>
    <col min="2" max="2" width="25.1640625" style="11" customWidth="1"/>
    <col min="3" max="18" width="10.6640625" style="11" customWidth="1"/>
    <col min="19" max="16384" width="9" style="11"/>
  </cols>
  <sheetData>
    <row r="1" spans="1:18" customFormat="1" ht="14" x14ac:dyDescent="0.15">
      <c r="A1" s="12" t="s">
        <v>288</v>
      </c>
      <c r="B1" s="87"/>
      <c r="C1" s="87"/>
      <c r="D1" s="87"/>
      <c r="E1" s="87"/>
      <c r="F1" s="87"/>
      <c r="G1" s="87"/>
      <c r="H1" s="87"/>
      <c r="I1" s="87"/>
      <c r="J1" s="87"/>
      <c r="K1" s="87"/>
      <c r="L1" s="87"/>
      <c r="M1" s="87"/>
      <c r="N1" s="87"/>
      <c r="O1" s="87"/>
      <c r="P1" s="87"/>
      <c r="Q1" s="87"/>
      <c r="R1" s="87"/>
    </row>
    <row r="2" spans="1:18" x14ac:dyDescent="0.15">
      <c r="A2" s="19"/>
    </row>
    <row r="3" spans="1:18" x14ac:dyDescent="0.15">
      <c r="B3" s="213" t="s">
        <v>289</v>
      </c>
      <c r="C3" s="16" t="s">
        <v>290</v>
      </c>
      <c r="D3" s="16"/>
      <c r="E3" s="16"/>
      <c r="F3" s="16"/>
      <c r="G3" s="16"/>
      <c r="H3" s="16"/>
      <c r="I3" s="16"/>
      <c r="J3" s="16"/>
      <c r="K3" s="16"/>
      <c r="L3" s="16"/>
      <c r="M3" s="16"/>
      <c r="N3" s="16"/>
      <c r="O3" s="16"/>
      <c r="P3" s="16"/>
      <c r="Q3" s="16"/>
      <c r="R3" s="213" t="s">
        <v>291</v>
      </c>
    </row>
    <row r="4" spans="1:18" ht="15.75" customHeight="1" x14ac:dyDescent="0.15">
      <c r="B4" s="213"/>
      <c r="C4" s="16" t="s">
        <v>292</v>
      </c>
      <c r="D4" s="16"/>
      <c r="E4" s="16"/>
      <c r="F4" s="16"/>
      <c r="G4" s="16"/>
      <c r="H4" s="16" t="s">
        <v>293</v>
      </c>
      <c r="I4" s="16"/>
      <c r="J4" s="16"/>
      <c r="K4" s="16"/>
      <c r="L4" s="16"/>
      <c r="M4" s="16" t="s">
        <v>294</v>
      </c>
      <c r="N4" s="16"/>
      <c r="O4" s="16"/>
      <c r="P4" s="16"/>
      <c r="Q4" s="16"/>
      <c r="R4" s="215"/>
    </row>
    <row r="5" spans="1:18" x14ac:dyDescent="0.15">
      <c r="B5" s="154" t="s">
        <v>295</v>
      </c>
      <c r="C5" s="154">
        <v>2015</v>
      </c>
      <c r="D5" s="154">
        <v>2016</v>
      </c>
      <c r="E5" s="154">
        <v>2017</v>
      </c>
      <c r="F5" s="154">
        <v>2018</v>
      </c>
      <c r="G5" s="154">
        <v>2019</v>
      </c>
      <c r="H5" s="154">
        <v>2015</v>
      </c>
      <c r="I5" s="154">
        <v>2016</v>
      </c>
      <c r="J5" s="154">
        <v>2017</v>
      </c>
      <c r="K5" s="154">
        <v>2018</v>
      </c>
      <c r="L5" s="154">
        <v>2019</v>
      </c>
      <c r="M5" s="154">
        <v>2015</v>
      </c>
      <c r="N5" s="154">
        <v>2016</v>
      </c>
      <c r="O5" s="154">
        <v>2017</v>
      </c>
      <c r="P5" s="154">
        <v>2018</v>
      </c>
      <c r="Q5" s="154">
        <v>2019</v>
      </c>
      <c r="R5" s="215"/>
    </row>
    <row r="6" spans="1:18" ht="14" x14ac:dyDescent="0.15">
      <c r="B6" s="159" t="s">
        <v>296</v>
      </c>
      <c r="C6" s="157">
        <v>0</v>
      </c>
      <c r="D6" s="157">
        <v>0</v>
      </c>
      <c r="E6" s="157">
        <v>0</v>
      </c>
      <c r="F6" s="157">
        <v>0</v>
      </c>
      <c r="G6" s="157">
        <v>0</v>
      </c>
      <c r="H6" s="157">
        <v>0</v>
      </c>
      <c r="I6" s="157">
        <v>0</v>
      </c>
      <c r="J6" s="157">
        <v>0</v>
      </c>
      <c r="K6" s="157">
        <v>0</v>
      </c>
      <c r="L6" s="157">
        <v>0</v>
      </c>
      <c r="M6" s="157">
        <v>0</v>
      </c>
      <c r="N6" s="157">
        <v>0</v>
      </c>
      <c r="O6" s="157">
        <v>0</v>
      </c>
      <c r="P6" s="157">
        <v>0</v>
      </c>
      <c r="Q6" s="157">
        <v>0</v>
      </c>
      <c r="R6" s="157">
        <v>0</v>
      </c>
    </row>
    <row r="7" spans="1:18" ht="14" x14ac:dyDescent="0.15">
      <c r="B7" s="159" t="s">
        <v>297</v>
      </c>
      <c r="C7" s="157">
        <v>0</v>
      </c>
      <c r="D7" s="157">
        <v>0</v>
      </c>
      <c r="E7" s="157">
        <v>0</v>
      </c>
      <c r="F7" s="157">
        <v>0</v>
      </c>
      <c r="G7" s="157">
        <v>0</v>
      </c>
      <c r="H7" s="157">
        <v>0</v>
      </c>
      <c r="I7" s="157">
        <v>0</v>
      </c>
      <c r="J7" s="157">
        <v>0</v>
      </c>
      <c r="K7" s="157">
        <v>0</v>
      </c>
      <c r="L7" s="157">
        <v>0</v>
      </c>
      <c r="M7" s="157">
        <v>0</v>
      </c>
      <c r="N7" s="157">
        <v>0</v>
      </c>
      <c r="O7" s="157">
        <v>0</v>
      </c>
      <c r="P7" s="157">
        <v>0</v>
      </c>
      <c r="Q7" s="157">
        <v>0</v>
      </c>
      <c r="R7" s="157">
        <v>0</v>
      </c>
    </row>
    <row r="8" spans="1:18" ht="14" x14ac:dyDescent="0.15">
      <c r="B8" s="159" t="s">
        <v>298</v>
      </c>
      <c r="C8" s="157">
        <v>0</v>
      </c>
      <c r="D8" s="157">
        <v>0</v>
      </c>
      <c r="E8" s="157">
        <v>0</v>
      </c>
      <c r="F8" s="157">
        <v>0</v>
      </c>
      <c r="G8" s="157">
        <v>0</v>
      </c>
      <c r="H8" s="157">
        <v>0</v>
      </c>
      <c r="I8" s="157">
        <v>0</v>
      </c>
      <c r="J8" s="157">
        <v>0</v>
      </c>
      <c r="K8" s="157">
        <v>0</v>
      </c>
      <c r="L8" s="157">
        <v>0</v>
      </c>
      <c r="M8" s="157">
        <v>0</v>
      </c>
      <c r="N8" s="157">
        <v>0</v>
      </c>
      <c r="O8" s="157">
        <v>0</v>
      </c>
      <c r="P8" s="157">
        <v>0</v>
      </c>
      <c r="Q8" s="157">
        <v>0</v>
      </c>
      <c r="R8" s="157">
        <v>0</v>
      </c>
    </row>
    <row r="9" spans="1:18" ht="14" x14ac:dyDescent="0.15">
      <c r="B9" s="159" t="s">
        <v>299</v>
      </c>
      <c r="C9" s="157">
        <v>0</v>
      </c>
      <c r="D9" s="157">
        <v>0</v>
      </c>
      <c r="E9" s="157">
        <v>0</v>
      </c>
      <c r="F9" s="157">
        <v>0</v>
      </c>
      <c r="G9" s="157">
        <v>0</v>
      </c>
      <c r="H9" s="157">
        <v>0</v>
      </c>
      <c r="I9" s="157">
        <v>0</v>
      </c>
      <c r="J9" s="157">
        <v>0</v>
      </c>
      <c r="K9" s="157">
        <v>0</v>
      </c>
      <c r="L9" s="157">
        <v>0</v>
      </c>
      <c r="M9" s="157">
        <v>0</v>
      </c>
      <c r="N9" s="157">
        <v>0</v>
      </c>
      <c r="O9" s="157">
        <v>0</v>
      </c>
      <c r="P9" s="157">
        <v>0</v>
      </c>
      <c r="Q9" s="157">
        <v>0</v>
      </c>
      <c r="R9" s="157">
        <v>0</v>
      </c>
    </row>
    <row r="10" spans="1:18" ht="14" x14ac:dyDescent="0.15">
      <c r="B10" s="159" t="s">
        <v>300</v>
      </c>
      <c r="C10" s="157">
        <v>0</v>
      </c>
      <c r="D10" s="157">
        <v>0</v>
      </c>
      <c r="E10" s="157">
        <v>0</v>
      </c>
      <c r="F10" s="157">
        <v>0</v>
      </c>
      <c r="G10" s="157">
        <v>0</v>
      </c>
      <c r="H10" s="157">
        <v>0</v>
      </c>
      <c r="I10" s="157">
        <v>0</v>
      </c>
      <c r="J10" s="157">
        <v>0</v>
      </c>
      <c r="K10" s="157">
        <v>0</v>
      </c>
      <c r="L10" s="157">
        <v>0</v>
      </c>
      <c r="M10" s="157">
        <v>0</v>
      </c>
      <c r="N10" s="157">
        <v>0</v>
      </c>
      <c r="O10" s="157">
        <v>0</v>
      </c>
      <c r="P10" s="157">
        <v>0</v>
      </c>
      <c r="Q10" s="157">
        <v>0</v>
      </c>
      <c r="R10" s="157">
        <v>0</v>
      </c>
    </row>
    <row r="11" spans="1:18" ht="14" x14ac:dyDescent="0.15">
      <c r="B11" s="20" t="s">
        <v>291</v>
      </c>
      <c r="C11" s="157">
        <v>0</v>
      </c>
      <c r="D11" s="157">
        <v>0</v>
      </c>
      <c r="E11" s="157">
        <v>0</v>
      </c>
      <c r="F11" s="157">
        <v>0</v>
      </c>
      <c r="G11" s="157">
        <v>0</v>
      </c>
      <c r="H11" s="157">
        <v>0</v>
      </c>
      <c r="I11" s="157">
        <v>0</v>
      </c>
      <c r="J11" s="157">
        <v>0</v>
      </c>
      <c r="K11" s="157">
        <v>0</v>
      </c>
      <c r="L11" s="157">
        <v>0</v>
      </c>
      <c r="M11" s="157">
        <v>0</v>
      </c>
      <c r="N11" s="157">
        <v>0</v>
      </c>
      <c r="O11" s="157">
        <v>0</v>
      </c>
      <c r="P11" s="157">
        <v>0</v>
      </c>
      <c r="Q11" s="157">
        <v>0</v>
      </c>
      <c r="R11" s="21"/>
    </row>
    <row r="12" spans="1:18" x14ac:dyDescent="0.15">
      <c r="B12" s="169"/>
    </row>
  </sheetData>
  <mergeCells count="2">
    <mergeCell ref="B3:B4"/>
    <mergeCell ref="R3:R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514C-8750-449B-B5E6-BE0E59CFD593}">
  <sheetPr>
    <tabColor theme="0" tint="-4.9989318521683403E-2"/>
  </sheetPr>
  <dimension ref="A1:R12"/>
  <sheetViews>
    <sheetView showGridLines="0" topLeftCell="I1" zoomScale="85" zoomScaleNormal="85" workbookViewId="0">
      <selection activeCell="I1" sqref="I1"/>
    </sheetView>
  </sheetViews>
  <sheetFormatPr baseColWidth="10" defaultColWidth="9" defaultRowHeight="13" x14ac:dyDescent="0.15"/>
  <cols>
    <col min="1" max="1" width="9" style="11"/>
    <col min="2" max="2" width="25.1640625" style="11" customWidth="1"/>
    <col min="3" max="18" width="10.6640625" style="11" customWidth="1"/>
    <col min="19" max="16384" width="9" style="11"/>
  </cols>
  <sheetData>
    <row r="1" spans="1:18" customFormat="1" ht="14" x14ac:dyDescent="0.15">
      <c r="A1" s="12" t="s">
        <v>301</v>
      </c>
      <c r="B1" s="87"/>
      <c r="C1" s="87"/>
      <c r="D1" s="87"/>
      <c r="E1" s="87"/>
      <c r="F1" s="87"/>
      <c r="G1" s="87"/>
      <c r="H1" s="87"/>
      <c r="I1" s="87"/>
      <c r="J1" s="87"/>
      <c r="K1" s="87"/>
      <c r="L1" s="87"/>
      <c r="M1" s="87"/>
      <c r="N1" s="87"/>
      <c r="O1" s="87"/>
      <c r="P1" s="87"/>
      <c r="Q1" s="87"/>
      <c r="R1" s="87"/>
    </row>
    <row r="3" spans="1:18" x14ac:dyDescent="0.15">
      <c r="B3" s="213" t="s">
        <v>289</v>
      </c>
      <c r="C3" s="16" t="s">
        <v>290</v>
      </c>
      <c r="D3" s="16"/>
      <c r="E3" s="16"/>
      <c r="F3" s="16"/>
      <c r="G3" s="16"/>
      <c r="H3" s="16"/>
      <c r="I3" s="16"/>
      <c r="J3" s="16"/>
      <c r="K3" s="16"/>
      <c r="L3" s="16"/>
      <c r="M3" s="16"/>
      <c r="N3" s="16"/>
      <c r="O3" s="16"/>
      <c r="P3" s="16"/>
      <c r="Q3" s="16"/>
      <c r="R3" s="213" t="s">
        <v>291</v>
      </c>
    </row>
    <row r="4" spans="1:18" ht="15.75" customHeight="1" x14ac:dyDescent="0.15">
      <c r="B4" s="213"/>
      <c r="C4" s="16" t="s">
        <v>292</v>
      </c>
      <c r="D4" s="16"/>
      <c r="E4" s="16"/>
      <c r="F4" s="16"/>
      <c r="G4" s="16"/>
      <c r="H4" s="16" t="s">
        <v>293</v>
      </c>
      <c r="I4" s="16"/>
      <c r="J4" s="16"/>
      <c r="K4" s="16"/>
      <c r="L4" s="16"/>
      <c r="M4" s="16" t="s">
        <v>294</v>
      </c>
      <c r="N4" s="16"/>
      <c r="O4" s="16"/>
      <c r="P4" s="16"/>
      <c r="Q4" s="16"/>
      <c r="R4" s="213"/>
    </row>
    <row r="5" spans="1:18" ht="14" x14ac:dyDescent="0.15">
      <c r="B5" s="22" t="s">
        <v>295</v>
      </c>
      <c r="C5" s="22">
        <v>2015</v>
      </c>
      <c r="D5" s="22">
        <v>2016</v>
      </c>
      <c r="E5" s="22">
        <v>2017</v>
      </c>
      <c r="F5" s="22">
        <v>2018</v>
      </c>
      <c r="G5" s="22">
        <v>2019</v>
      </c>
      <c r="H5" s="22">
        <v>2015</v>
      </c>
      <c r="I5" s="22">
        <v>2016</v>
      </c>
      <c r="J5" s="22">
        <v>2017</v>
      </c>
      <c r="K5" s="22">
        <v>2018</v>
      </c>
      <c r="L5" s="22">
        <v>2019</v>
      </c>
      <c r="M5" s="22">
        <v>2015</v>
      </c>
      <c r="N5" s="22">
        <v>2016</v>
      </c>
      <c r="O5" s="22">
        <v>2017</v>
      </c>
      <c r="P5" s="22">
        <v>2018</v>
      </c>
      <c r="Q5" s="22">
        <v>2019</v>
      </c>
      <c r="R5" s="213"/>
    </row>
    <row r="6" spans="1:18" ht="14" x14ac:dyDescent="0.15">
      <c r="B6" s="159" t="s">
        <v>296</v>
      </c>
      <c r="C6" s="157">
        <v>0</v>
      </c>
      <c r="D6" s="157">
        <v>0</v>
      </c>
      <c r="E6" s="157">
        <v>0</v>
      </c>
      <c r="F6" s="157">
        <v>0</v>
      </c>
      <c r="G6" s="157">
        <v>0</v>
      </c>
      <c r="H6" s="157">
        <v>0</v>
      </c>
      <c r="I6" s="157">
        <v>0</v>
      </c>
      <c r="J6" s="157">
        <v>0</v>
      </c>
      <c r="K6" s="157">
        <v>0</v>
      </c>
      <c r="L6" s="157">
        <v>0</v>
      </c>
      <c r="M6" s="157">
        <v>0</v>
      </c>
      <c r="N6" s="157">
        <v>0</v>
      </c>
      <c r="O6" s="157">
        <v>0</v>
      </c>
      <c r="P6" s="157">
        <v>0</v>
      </c>
      <c r="Q6" s="157">
        <v>0</v>
      </c>
      <c r="R6" s="157">
        <f>SUM(C6:Q6)</f>
        <v>0</v>
      </c>
    </row>
    <row r="7" spans="1:18" ht="14" x14ac:dyDescent="0.15">
      <c r="B7" s="159" t="s">
        <v>297</v>
      </c>
      <c r="C7" s="157">
        <v>0</v>
      </c>
      <c r="D7" s="157">
        <v>0</v>
      </c>
      <c r="E7" s="157">
        <v>0</v>
      </c>
      <c r="F7" s="157">
        <v>0</v>
      </c>
      <c r="G7" s="157">
        <v>0</v>
      </c>
      <c r="H7" s="157">
        <v>0</v>
      </c>
      <c r="I7" s="157">
        <v>0</v>
      </c>
      <c r="J7" s="157">
        <v>0</v>
      </c>
      <c r="K7" s="157">
        <v>1</v>
      </c>
      <c r="L7" s="157">
        <v>0</v>
      </c>
      <c r="M7" s="157">
        <v>0</v>
      </c>
      <c r="N7" s="157">
        <v>0</v>
      </c>
      <c r="O7" s="157">
        <v>0</v>
      </c>
      <c r="P7" s="157">
        <v>0</v>
      </c>
      <c r="Q7" s="157">
        <v>0</v>
      </c>
      <c r="R7" s="157">
        <f t="shared" ref="R7:R10" si="0">SUM(C7:Q7)</f>
        <v>1</v>
      </c>
    </row>
    <row r="8" spans="1:18" ht="14" x14ac:dyDescent="0.15">
      <c r="B8" s="159" t="s">
        <v>298</v>
      </c>
      <c r="C8" s="157">
        <v>0</v>
      </c>
      <c r="D8" s="157">
        <v>0</v>
      </c>
      <c r="E8" s="157">
        <v>0</v>
      </c>
      <c r="F8" s="157">
        <v>0</v>
      </c>
      <c r="G8" s="157">
        <v>0</v>
      </c>
      <c r="H8" s="157">
        <v>0</v>
      </c>
      <c r="I8" s="157">
        <v>0</v>
      </c>
      <c r="J8" s="157">
        <v>0</v>
      </c>
      <c r="K8" s="157">
        <v>0</v>
      </c>
      <c r="L8" s="157">
        <v>0</v>
      </c>
      <c r="M8" s="157">
        <v>0</v>
      </c>
      <c r="N8" s="157">
        <v>0</v>
      </c>
      <c r="O8" s="157">
        <v>0</v>
      </c>
      <c r="P8" s="157">
        <v>0</v>
      </c>
      <c r="Q8" s="157">
        <v>0</v>
      </c>
      <c r="R8" s="157">
        <f t="shared" si="0"/>
        <v>0</v>
      </c>
    </row>
    <row r="9" spans="1:18" ht="14" x14ac:dyDescent="0.15">
      <c r="B9" s="159" t="s">
        <v>299</v>
      </c>
      <c r="C9" s="157">
        <v>0</v>
      </c>
      <c r="D9" s="157">
        <v>0</v>
      </c>
      <c r="E9" s="157">
        <v>0</v>
      </c>
      <c r="F9" s="157">
        <v>0</v>
      </c>
      <c r="G9" s="157">
        <v>0</v>
      </c>
      <c r="H9" s="157">
        <v>0</v>
      </c>
      <c r="I9" s="157">
        <v>0</v>
      </c>
      <c r="J9" s="157">
        <v>0</v>
      </c>
      <c r="K9" s="157">
        <v>0</v>
      </c>
      <c r="L9" s="157">
        <v>0</v>
      </c>
      <c r="M9" s="157">
        <v>0</v>
      </c>
      <c r="N9" s="157">
        <v>0</v>
      </c>
      <c r="O9" s="157">
        <v>0</v>
      </c>
      <c r="P9" s="157">
        <v>0</v>
      </c>
      <c r="Q9" s="157">
        <v>0</v>
      </c>
      <c r="R9" s="157">
        <f t="shared" si="0"/>
        <v>0</v>
      </c>
    </row>
    <row r="10" spans="1:18" ht="14" x14ac:dyDescent="0.15">
      <c r="B10" s="159" t="s">
        <v>300</v>
      </c>
      <c r="C10" s="157">
        <v>0</v>
      </c>
      <c r="D10" s="157">
        <v>0</v>
      </c>
      <c r="E10" s="157">
        <v>0</v>
      </c>
      <c r="F10" s="157">
        <v>0</v>
      </c>
      <c r="G10" s="157">
        <v>0</v>
      </c>
      <c r="H10" s="157">
        <v>0</v>
      </c>
      <c r="I10" s="157">
        <v>0</v>
      </c>
      <c r="J10" s="157">
        <v>0</v>
      </c>
      <c r="K10" s="157">
        <v>0</v>
      </c>
      <c r="L10" s="157">
        <v>0</v>
      </c>
      <c r="M10" s="157">
        <v>0</v>
      </c>
      <c r="N10" s="157">
        <v>0</v>
      </c>
      <c r="O10" s="157">
        <v>0</v>
      </c>
      <c r="P10" s="157">
        <v>0</v>
      </c>
      <c r="Q10" s="157">
        <v>0</v>
      </c>
      <c r="R10" s="157">
        <f t="shared" si="0"/>
        <v>0</v>
      </c>
    </row>
    <row r="11" spans="1:18" ht="14" x14ac:dyDescent="0.15">
      <c r="B11" s="20" t="s">
        <v>291</v>
      </c>
      <c r="C11" s="157">
        <f>SUM(C6:C10)</f>
        <v>0</v>
      </c>
      <c r="D11" s="157">
        <f t="shared" ref="D11:Q11" si="1">SUM(D6:D10)</f>
        <v>0</v>
      </c>
      <c r="E11" s="157">
        <f t="shared" si="1"/>
        <v>0</v>
      </c>
      <c r="F11" s="157">
        <f t="shared" si="1"/>
        <v>0</v>
      </c>
      <c r="G11" s="157">
        <f t="shared" si="1"/>
        <v>0</v>
      </c>
      <c r="H11" s="157">
        <f t="shared" si="1"/>
        <v>0</v>
      </c>
      <c r="I11" s="157">
        <f t="shared" si="1"/>
        <v>0</v>
      </c>
      <c r="J11" s="157">
        <f t="shared" si="1"/>
        <v>0</v>
      </c>
      <c r="K11" s="157">
        <f t="shared" si="1"/>
        <v>1</v>
      </c>
      <c r="L11" s="157">
        <f t="shared" si="1"/>
        <v>0</v>
      </c>
      <c r="M11" s="157">
        <f t="shared" si="1"/>
        <v>0</v>
      </c>
      <c r="N11" s="157">
        <f t="shared" si="1"/>
        <v>0</v>
      </c>
      <c r="O11" s="157">
        <f t="shared" si="1"/>
        <v>0</v>
      </c>
      <c r="P11" s="157">
        <f t="shared" si="1"/>
        <v>0</v>
      </c>
      <c r="Q11" s="157">
        <f t="shared" si="1"/>
        <v>0</v>
      </c>
      <c r="R11" s="21"/>
    </row>
    <row r="12" spans="1:18" ht="14.25" customHeight="1" x14ac:dyDescent="0.15">
      <c r="B12" s="169"/>
      <c r="C12" s="23"/>
    </row>
  </sheetData>
  <mergeCells count="2">
    <mergeCell ref="B3:B4"/>
    <mergeCell ref="R3:R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BCCE620FBB394BBA0B2BAD5898255E" ma:contentTypeVersion="9" ma:contentTypeDescription="Create a new document." ma:contentTypeScope="" ma:versionID="ae2cf30b29373321a34907e648e23b65">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796afcf4a349abd44a514fd086eb1337"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66BFC3-6146-496D-ADA0-12F21053E36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C026E55-06AA-485E-BE8E-0DC9FDA28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E9605F-78B9-4D79-B18B-F8E321B450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COVER</vt:lpstr>
      <vt:lpstr>&gt;&gt;WMP Section 1</vt:lpstr>
      <vt:lpstr>&gt;&gt;WMP Section 2</vt:lpstr>
      <vt:lpstr>Table 1</vt:lpstr>
      <vt:lpstr>Table 2</vt:lpstr>
      <vt:lpstr>Table 3</vt:lpstr>
      <vt:lpstr>Table 4</vt:lpstr>
      <vt:lpstr>Table 5</vt:lpstr>
      <vt:lpstr>Table 6</vt:lpstr>
      <vt:lpstr>Table 7</vt:lpstr>
      <vt:lpstr>Table 8</vt:lpstr>
      <vt:lpstr>Table 9</vt:lpstr>
      <vt:lpstr>&gt;&gt;WMP Section 3</vt:lpstr>
      <vt:lpstr>Table 10</vt:lpstr>
      <vt:lpstr>Table 11</vt:lpstr>
      <vt:lpstr>Table 12</vt:lpstr>
      <vt:lpstr>Table 13</vt:lpstr>
      <vt:lpstr>Table 14</vt:lpstr>
      <vt:lpstr>Table 15</vt:lpstr>
      <vt:lpstr>Table 16</vt:lpstr>
      <vt:lpstr>Table 17</vt:lpstr>
      <vt:lpstr>Table 18</vt:lpstr>
      <vt:lpstr>&gt;&gt;WMP Section 4</vt:lpstr>
      <vt:lpstr>Table 19</vt:lpstr>
      <vt:lpstr>Table 20</vt:lpstr>
      <vt:lpstr>&gt;&gt;WMP Section 5</vt:lpstr>
      <vt:lpstr>Table 21</vt:lpstr>
      <vt:lpstr>Table 22</vt:lpstr>
      <vt:lpstr>Table 23</vt:lpstr>
      <vt:lpstr>Table 24</vt:lpstr>
      <vt:lpstr>Table 25</vt:lpstr>
      <vt:lpstr>Table 26</vt:lpstr>
      <vt:lpstr>Table 27</vt:lpstr>
      <vt:lpstr>Table 28</vt:lpstr>
      <vt:lpstr>Table 29</vt:lpstr>
      <vt:lpstr>Table 30</vt:lpstr>
      <vt:lpstr>Table 31</vt:lpstr>
      <vt:lpstr>&gt;&gt;WMP Section 6</vt:lpstr>
      <vt:lpstr>Attachment 4 (WMP Metrics)</vt:lpstr>
      <vt:lpstr>'Table 10'!_ftnref1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Adeyi</dc:creator>
  <cp:keywords/>
  <dc:description/>
  <cp:lastModifiedBy>Microsoft Office User</cp:lastModifiedBy>
  <cp:revision/>
  <dcterms:created xsi:type="dcterms:W3CDTF">2020-01-07T01:57:22Z</dcterms:created>
  <dcterms:modified xsi:type="dcterms:W3CDTF">2020-09-18T23:18:21Z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0x010100E5BCCE620FBB394BBA0B2BAD5898255E</vt:lpwstr>
  </property>
</Properties>
</file>